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865\Documents\DA\NA\ASC\"/>
    </mc:Choice>
  </mc:AlternateContent>
  <xr:revisionPtr revIDLastSave="0" documentId="13_ncr:1_{E808722E-879E-43A3-9725-BCD5B8DB7F9F}" xr6:coauthVersionLast="45" xr6:coauthVersionMax="45" xr10:uidLastSave="{00000000-0000-0000-0000-000000000000}"/>
  <bookViews>
    <workbookView xWindow="384" yWindow="120" windowWidth="12228" windowHeight="12240" firstSheet="10" activeTab="12" xr2:uid="{00000000-000D-0000-FFFF-FFFF00000000}"/>
  </bookViews>
  <sheets>
    <sheet name="Running totals" sheetId="4" r:id="rId1"/>
    <sheet name="January 20" sheetId="13" r:id="rId2"/>
    <sheet name="February 20" sheetId="1" r:id="rId3"/>
    <sheet name="March 20" sheetId="2" r:id="rId4"/>
    <sheet name="April 20" sheetId="3" r:id="rId5"/>
    <sheet name="May 20" sheetId="5" r:id="rId6"/>
    <sheet name="June 20" sheetId="6" r:id="rId7"/>
    <sheet name="July 20" sheetId="15" r:id="rId8"/>
    <sheet name="August 20" sheetId="7" r:id="rId9"/>
    <sheet name="September 20" sheetId="8" r:id="rId10"/>
    <sheet name="October 20" sheetId="9" r:id="rId11"/>
    <sheet name="November 20" sheetId="10" r:id="rId12"/>
    <sheet name="December 20" sheetId="11" r:id="rId1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6" i="11" l="1"/>
  <c r="B39" i="11"/>
  <c r="B32" i="11"/>
  <c r="B32" i="10" l="1"/>
  <c r="B39" i="10" s="1"/>
  <c r="B39" i="9" l="1"/>
  <c r="B32" i="9"/>
  <c r="H36" i="4" l="1"/>
  <c r="H44" i="4"/>
  <c r="H43" i="4"/>
  <c r="H42" i="4"/>
  <c r="H41" i="4"/>
  <c r="H40" i="4"/>
  <c r="H39" i="4"/>
  <c r="H38" i="4"/>
  <c r="H37" i="4"/>
  <c r="B51" i="15"/>
  <c r="I48" i="15"/>
  <c r="B39" i="15"/>
  <c r="B54" i="15" s="1"/>
  <c r="H31" i="4"/>
  <c r="H30" i="4"/>
  <c r="H29" i="4"/>
  <c r="H28" i="4"/>
  <c r="H27" i="4"/>
  <c r="H25" i="4"/>
  <c r="H24" i="4"/>
  <c r="H23" i="4"/>
  <c r="H22" i="4"/>
  <c r="H21" i="4"/>
  <c r="H20" i="4"/>
  <c r="H19" i="4"/>
  <c r="H18" i="4"/>
  <c r="H17" i="4"/>
  <c r="H16" i="4"/>
  <c r="H15" i="4"/>
  <c r="H14" i="4"/>
  <c r="H13" i="4"/>
  <c r="H12" i="4"/>
  <c r="H11" i="4"/>
  <c r="H10" i="4"/>
  <c r="H9" i="4"/>
  <c r="H8" i="4"/>
  <c r="H7" i="4"/>
  <c r="H33" i="4" s="1"/>
  <c r="H6" i="4"/>
  <c r="H5" i="4"/>
  <c r="H4" i="4"/>
  <c r="H3" i="4"/>
  <c r="G48" i="5"/>
  <c r="G48" i="6"/>
  <c r="M44" i="4"/>
  <c r="M43" i="4"/>
  <c r="M42" i="4"/>
  <c r="M41" i="4"/>
  <c r="M40" i="4"/>
  <c r="M39" i="4"/>
  <c r="M38" i="4"/>
  <c r="M37" i="4"/>
  <c r="L44" i="4"/>
  <c r="L43" i="4"/>
  <c r="L42" i="4"/>
  <c r="L41" i="4"/>
  <c r="L40" i="4"/>
  <c r="L39" i="4"/>
  <c r="L38" i="4"/>
  <c r="L37" i="4"/>
  <c r="K44" i="4"/>
  <c r="K43" i="4"/>
  <c r="K42" i="4"/>
  <c r="K41" i="4"/>
  <c r="K40" i="4"/>
  <c r="K39" i="4"/>
  <c r="K38" i="4"/>
  <c r="K37" i="4"/>
  <c r="I44" i="4"/>
  <c r="I43" i="4"/>
  <c r="I42" i="4"/>
  <c r="I41" i="4"/>
  <c r="I40" i="4"/>
  <c r="I39" i="4"/>
  <c r="I38" i="4"/>
  <c r="I37" i="4"/>
  <c r="J44" i="4"/>
  <c r="J43" i="4"/>
  <c r="J42" i="4"/>
  <c r="J41" i="4"/>
  <c r="J40" i="4"/>
  <c r="J39" i="4"/>
  <c r="J38" i="4"/>
  <c r="J37" i="4"/>
  <c r="M36" i="4"/>
  <c r="L36" i="4"/>
  <c r="K36" i="4"/>
  <c r="J36" i="4"/>
  <c r="I36" i="4"/>
  <c r="G31" i="4"/>
  <c r="G30" i="4"/>
  <c r="G29" i="4"/>
  <c r="G28" i="4"/>
  <c r="I31" i="4"/>
  <c r="I30" i="4"/>
  <c r="I29" i="4"/>
  <c r="I28" i="4"/>
  <c r="J31" i="4"/>
  <c r="J30" i="4"/>
  <c r="J29" i="4"/>
  <c r="J28" i="4"/>
  <c r="K31" i="4"/>
  <c r="K30" i="4"/>
  <c r="K29" i="4"/>
  <c r="K28" i="4"/>
  <c r="L31" i="4"/>
  <c r="L30" i="4"/>
  <c r="L29" i="4"/>
  <c r="L28" i="4"/>
  <c r="M31" i="4"/>
  <c r="M30" i="4"/>
  <c r="M29" i="4"/>
  <c r="M28" i="4"/>
  <c r="M27" i="4"/>
  <c r="L27" i="4"/>
  <c r="K27" i="4"/>
  <c r="J27" i="4"/>
  <c r="I27" i="4"/>
  <c r="G27" i="4"/>
  <c r="B25" i="4"/>
  <c r="B24" i="4"/>
  <c r="B23" i="4"/>
  <c r="B22" i="4"/>
  <c r="B21" i="4"/>
  <c r="B20" i="4"/>
  <c r="B19" i="4"/>
  <c r="B18" i="4"/>
  <c r="B17" i="4"/>
  <c r="B16" i="4"/>
  <c r="B15" i="4"/>
  <c r="B14" i="4"/>
  <c r="B13" i="4"/>
  <c r="B4" i="4"/>
  <c r="B5" i="4"/>
  <c r="B6" i="4"/>
  <c r="B7" i="4"/>
  <c r="B8" i="4"/>
  <c r="B9" i="4"/>
  <c r="B10" i="4"/>
  <c r="B12" i="4"/>
  <c r="H46" i="4" l="1"/>
  <c r="H48" i="4" s="1"/>
  <c r="M11" i="4"/>
  <c r="L11" i="4"/>
  <c r="K11" i="4"/>
  <c r="J11" i="4"/>
  <c r="I11" i="4"/>
  <c r="G11" i="4"/>
  <c r="F11" i="4"/>
  <c r="N11" i="4" l="1"/>
  <c r="B5" i="13"/>
  <c r="B6" i="13"/>
  <c r="B44" i="2" l="1"/>
  <c r="B45" i="2"/>
  <c r="B46" i="2"/>
  <c r="B48" i="2"/>
  <c r="B44" i="4"/>
  <c r="B43" i="4"/>
  <c r="B42" i="4"/>
  <c r="B41" i="4"/>
  <c r="B40" i="4"/>
  <c r="B39" i="4"/>
  <c r="B38" i="4"/>
  <c r="B37" i="4"/>
  <c r="B36" i="4"/>
  <c r="C44" i="4"/>
  <c r="C43" i="4"/>
  <c r="C42" i="4"/>
  <c r="C41" i="4"/>
  <c r="C40" i="4"/>
  <c r="C39" i="4"/>
  <c r="C38" i="4"/>
  <c r="C37" i="4"/>
  <c r="C36" i="4"/>
  <c r="B31" i="4"/>
  <c r="B30" i="4"/>
  <c r="B29" i="4"/>
  <c r="B28" i="4"/>
  <c r="B27" i="4"/>
  <c r="B3" i="4"/>
  <c r="C6" i="4"/>
  <c r="C5" i="4"/>
  <c r="C4" i="4"/>
  <c r="C3" i="4"/>
  <c r="C31" i="4"/>
  <c r="C30" i="4"/>
  <c r="C29" i="4"/>
  <c r="C28" i="4"/>
  <c r="C27" i="4"/>
  <c r="C25" i="4"/>
  <c r="C24" i="4"/>
  <c r="C23" i="4"/>
  <c r="C22" i="4"/>
  <c r="C21" i="4"/>
  <c r="C20" i="4"/>
  <c r="C19" i="4"/>
  <c r="C18" i="4"/>
  <c r="C17" i="4"/>
  <c r="C16" i="4"/>
  <c r="C15" i="4"/>
  <c r="C14" i="4"/>
  <c r="C13" i="4"/>
  <c r="C12" i="4"/>
  <c r="C9" i="4"/>
  <c r="C8" i="4"/>
  <c r="C7" i="4"/>
  <c r="C10" i="4"/>
  <c r="B50" i="13"/>
  <c r="G47" i="13"/>
  <c r="I47" i="13" s="1"/>
  <c r="B38" i="13"/>
  <c r="B53" i="13" s="1"/>
  <c r="C46" i="4" l="1"/>
  <c r="B52" i="13"/>
  <c r="B2" i="1" s="1"/>
  <c r="C33" i="4"/>
  <c r="C48" i="4" l="1"/>
  <c r="B6" i="1"/>
  <c r="B5" i="1"/>
  <c r="F25" i="4"/>
  <c r="F24" i="4"/>
  <c r="F23" i="4"/>
  <c r="F22" i="4"/>
  <c r="F21" i="4"/>
  <c r="F20" i="4"/>
  <c r="F19" i="4"/>
  <c r="F18" i="4"/>
  <c r="F17" i="4"/>
  <c r="F16" i="4"/>
  <c r="F15" i="4"/>
  <c r="F14" i="4"/>
  <c r="G25" i="4"/>
  <c r="G24" i="4"/>
  <c r="G23" i="4"/>
  <c r="G22" i="4"/>
  <c r="G21" i="4"/>
  <c r="G20" i="4"/>
  <c r="G19" i="4"/>
  <c r="G18" i="4"/>
  <c r="M25" i="4"/>
  <c r="M24" i="4"/>
  <c r="M23" i="4"/>
  <c r="M22" i="4"/>
  <c r="M21" i="4"/>
  <c r="M20" i="4"/>
  <c r="M19" i="4"/>
  <c r="M18" i="4"/>
  <c r="M17" i="4"/>
  <c r="M16" i="4"/>
  <c r="M15" i="4"/>
  <c r="M14" i="4"/>
  <c r="M13" i="4"/>
  <c r="M12" i="4"/>
  <c r="M10" i="4"/>
  <c r="M9" i="4"/>
  <c r="M8" i="4"/>
  <c r="M7" i="4"/>
  <c r="M6" i="4"/>
  <c r="L25" i="4"/>
  <c r="L24" i="4"/>
  <c r="L23" i="4"/>
  <c r="L22" i="4"/>
  <c r="L21" i="4"/>
  <c r="L20" i="4"/>
  <c r="L19" i="4"/>
  <c r="L18" i="4"/>
  <c r="L17" i="4"/>
  <c r="L16" i="4"/>
  <c r="L15" i="4"/>
  <c r="L14" i="4"/>
  <c r="L13" i="4"/>
  <c r="L12" i="4"/>
  <c r="L10" i="4"/>
  <c r="L9" i="4"/>
  <c r="L8" i="4"/>
  <c r="L7" i="4"/>
  <c r="L6" i="4"/>
  <c r="K25" i="4"/>
  <c r="K24" i="4"/>
  <c r="K23" i="4"/>
  <c r="K22" i="4"/>
  <c r="K21" i="4"/>
  <c r="K20" i="4"/>
  <c r="K19" i="4"/>
  <c r="K18" i="4"/>
  <c r="K17" i="4"/>
  <c r="K16" i="4"/>
  <c r="K15" i="4"/>
  <c r="K14" i="4"/>
  <c r="K13" i="4"/>
  <c r="K12" i="4"/>
  <c r="K10" i="4"/>
  <c r="K9" i="4"/>
  <c r="K8" i="4"/>
  <c r="K7" i="4"/>
  <c r="K6" i="4"/>
  <c r="J25" i="4"/>
  <c r="J24" i="4"/>
  <c r="J23" i="4"/>
  <c r="J22" i="4"/>
  <c r="J21" i="4"/>
  <c r="J20" i="4"/>
  <c r="J19" i="4"/>
  <c r="J18" i="4"/>
  <c r="J17" i="4"/>
  <c r="J16" i="4"/>
  <c r="J15" i="4"/>
  <c r="J14" i="4"/>
  <c r="J13" i="4"/>
  <c r="J12" i="4"/>
  <c r="J10" i="4"/>
  <c r="J9" i="4"/>
  <c r="J8" i="4"/>
  <c r="J7" i="4"/>
  <c r="J6" i="4"/>
  <c r="I25" i="4"/>
  <c r="I24" i="4"/>
  <c r="I23" i="4"/>
  <c r="I22" i="4"/>
  <c r="I21" i="4"/>
  <c r="I20" i="4"/>
  <c r="I19" i="4"/>
  <c r="I18" i="4"/>
  <c r="I17" i="4"/>
  <c r="I16" i="4"/>
  <c r="I15" i="4"/>
  <c r="I14" i="4"/>
  <c r="I13" i="4"/>
  <c r="I12" i="4"/>
  <c r="I10" i="4"/>
  <c r="I9" i="4"/>
  <c r="I8" i="4"/>
  <c r="I7" i="4"/>
  <c r="I6" i="4"/>
  <c r="D18" i="4"/>
  <c r="G17" i="4"/>
  <c r="G16" i="4"/>
  <c r="G15" i="4"/>
  <c r="G14" i="4"/>
  <c r="G13" i="4"/>
  <c r="F13" i="4"/>
  <c r="G12" i="4" l="1"/>
  <c r="F12" i="4"/>
  <c r="G47" i="11" l="1"/>
  <c r="B51" i="11" s="1"/>
  <c r="B54" i="11"/>
  <c r="G47" i="10"/>
  <c r="B54" i="10"/>
  <c r="B54" i="9"/>
  <c r="B39" i="8"/>
  <c r="B39" i="7"/>
  <c r="B39" i="6"/>
  <c r="B54" i="6" s="1"/>
  <c r="B51" i="9" l="1"/>
  <c r="I47" i="9"/>
  <c r="B54" i="8"/>
  <c r="B51" i="7"/>
  <c r="I47" i="7"/>
  <c r="B51" i="10"/>
  <c r="I47" i="10"/>
  <c r="B51" i="8"/>
  <c r="I47" i="8"/>
  <c r="B51" i="6"/>
  <c r="I48" i="6"/>
  <c r="B54" i="7"/>
  <c r="G37" i="4" l="1"/>
  <c r="G38" i="4"/>
  <c r="G39" i="4"/>
  <c r="G40" i="4"/>
  <c r="G41" i="4"/>
  <c r="G42" i="4"/>
  <c r="G43" i="4"/>
  <c r="G44" i="4"/>
  <c r="F37" i="4"/>
  <c r="F38" i="4"/>
  <c r="F39" i="4"/>
  <c r="F40" i="4"/>
  <c r="F41" i="4"/>
  <c r="F42" i="4"/>
  <c r="F43" i="4"/>
  <c r="F44" i="4"/>
  <c r="E37" i="4"/>
  <c r="E38" i="4"/>
  <c r="E39" i="4"/>
  <c r="E40" i="4"/>
  <c r="E41" i="4"/>
  <c r="E42" i="4"/>
  <c r="E43" i="4"/>
  <c r="E44" i="4"/>
  <c r="D37" i="4"/>
  <c r="D38" i="4"/>
  <c r="D39" i="4"/>
  <c r="D40" i="4"/>
  <c r="D41" i="4"/>
  <c r="D42" i="4"/>
  <c r="D43" i="4"/>
  <c r="D44" i="4"/>
  <c r="N41" i="4"/>
  <c r="F28" i="4"/>
  <c r="F29" i="4"/>
  <c r="F30" i="4"/>
  <c r="F31" i="4"/>
  <c r="E28" i="4"/>
  <c r="E29" i="4"/>
  <c r="E30" i="4"/>
  <c r="E31" i="4"/>
  <c r="F27" i="4"/>
  <c r="E27" i="4"/>
  <c r="D28" i="4"/>
  <c r="D29" i="4"/>
  <c r="D30" i="4"/>
  <c r="D31" i="4"/>
  <c r="D27" i="4"/>
  <c r="M4" i="4"/>
  <c r="M5" i="4"/>
  <c r="M3" i="4"/>
  <c r="L4" i="4"/>
  <c r="L5" i="4"/>
  <c r="L3" i="4"/>
  <c r="K4" i="4"/>
  <c r="K5" i="4"/>
  <c r="K3" i="4"/>
  <c r="J4" i="4"/>
  <c r="J5" i="4"/>
  <c r="J3" i="4"/>
  <c r="I4" i="4"/>
  <c r="I5" i="4"/>
  <c r="I3" i="4"/>
  <c r="G4" i="4"/>
  <c r="G5" i="4"/>
  <c r="G6" i="4"/>
  <c r="G7" i="4"/>
  <c r="G9" i="4"/>
  <c r="G10" i="4"/>
  <c r="G3" i="4"/>
  <c r="F4" i="4"/>
  <c r="F5" i="4"/>
  <c r="F6" i="4"/>
  <c r="F7" i="4"/>
  <c r="F8" i="4"/>
  <c r="F9" i="4"/>
  <c r="F10" i="4"/>
  <c r="F3" i="4"/>
  <c r="E4" i="4"/>
  <c r="E5" i="4"/>
  <c r="E6" i="4"/>
  <c r="E7" i="4"/>
  <c r="E8" i="4"/>
  <c r="E9" i="4"/>
  <c r="E10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3" i="4"/>
  <c r="D4" i="4"/>
  <c r="D5" i="4"/>
  <c r="D6" i="4"/>
  <c r="D7" i="4"/>
  <c r="D8" i="4"/>
  <c r="D9" i="4"/>
  <c r="D10" i="4"/>
  <c r="D12" i="4"/>
  <c r="D13" i="4"/>
  <c r="D14" i="4"/>
  <c r="D15" i="4"/>
  <c r="D16" i="4"/>
  <c r="D17" i="4"/>
  <c r="D19" i="4"/>
  <c r="D20" i="4"/>
  <c r="D21" i="4"/>
  <c r="D22" i="4"/>
  <c r="D23" i="4"/>
  <c r="D24" i="4"/>
  <c r="D25" i="4"/>
  <c r="D3" i="4"/>
  <c r="I48" i="5"/>
  <c r="B39" i="5"/>
  <c r="B54" i="5" s="1"/>
  <c r="G47" i="3"/>
  <c r="B38" i="3"/>
  <c r="B53" i="3" s="1"/>
  <c r="B50" i="1"/>
  <c r="G47" i="2"/>
  <c r="I47" i="2" s="1"/>
  <c r="B38" i="2"/>
  <c r="B53" i="2" s="1"/>
  <c r="G47" i="1"/>
  <c r="I47" i="1" s="1"/>
  <c r="B38" i="1"/>
  <c r="B53" i="1" s="1"/>
  <c r="N44" i="4" l="1"/>
  <c r="B50" i="3"/>
  <c r="I47" i="3"/>
  <c r="E33" i="4"/>
  <c r="D33" i="4"/>
  <c r="F33" i="4"/>
  <c r="N42" i="4"/>
  <c r="N37" i="4"/>
  <c r="N43" i="4"/>
  <c r="B46" i="4"/>
  <c r="L46" i="4"/>
  <c r="N39" i="4"/>
  <c r="N38" i="4"/>
  <c r="N40" i="4"/>
  <c r="K46" i="4"/>
  <c r="B51" i="5"/>
  <c r="F36" i="4"/>
  <c r="F46" i="4" s="1"/>
  <c r="J46" i="4"/>
  <c r="G36" i="4"/>
  <c r="G46" i="4" s="1"/>
  <c r="I46" i="4"/>
  <c r="M46" i="4"/>
  <c r="N28" i="4"/>
  <c r="N30" i="4"/>
  <c r="N29" i="4"/>
  <c r="L33" i="4"/>
  <c r="K33" i="4"/>
  <c r="N31" i="4"/>
  <c r="J33" i="4"/>
  <c r="I33" i="4"/>
  <c r="M33" i="4"/>
  <c r="N27" i="4"/>
  <c r="G33" i="4"/>
  <c r="N9" i="4"/>
  <c r="N7" i="4"/>
  <c r="N16" i="4"/>
  <c r="N24" i="4"/>
  <c r="N18" i="4"/>
  <c r="N6" i="4"/>
  <c r="N23" i="4"/>
  <c r="N15" i="4"/>
  <c r="N19" i="4"/>
  <c r="N12" i="4"/>
  <c r="N4" i="4"/>
  <c r="N13" i="4"/>
  <c r="N21" i="4"/>
  <c r="N3" i="4"/>
  <c r="N5" i="4"/>
  <c r="N14" i="4"/>
  <c r="N22" i="4"/>
  <c r="N10" i="4"/>
  <c r="N20" i="4"/>
  <c r="N8" i="4"/>
  <c r="N17" i="4"/>
  <c r="N25" i="4"/>
  <c r="B52" i="1"/>
  <c r="B2" i="2" s="1"/>
  <c r="N26" i="4" l="1"/>
  <c r="N33" i="4" s="1"/>
  <c r="B6" i="2"/>
  <c r="B5" i="2"/>
  <c r="E36" i="4"/>
  <c r="E46" i="4" s="1"/>
  <c r="E48" i="4" s="1"/>
  <c r="B33" i="4"/>
  <c r="B48" i="4" s="1"/>
  <c r="K48" i="4"/>
  <c r="G48" i="4"/>
  <c r="I48" i="4"/>
  <c r="M48" i="4"/>
  <c r="F48" i="4"/>
  <c r="L48" i="4"/>
  <c r="B50" i="2"/>
  <c r="D36" i="4"/>
  <c r="J48" i="4"/>
  <c r="B52" i="2" l="1"/>
  <c r="B2" i="3" s="1"/>
  <c r="D46" i="4"/>
  <c r="D48" i="4" s="1"/>
  <c r="N48" i="4" s="1"/>
  <c r="N36" i="4"/>
  <c r="N46" i="4" s="1"/>
  <c r="B5" i="3" l="1"/>
  <c r="B52" i="3" s="1"/>
  <c r="B2" i="5" s="1"/>
  <c r="B6" i="3"/>
  <c r="B6" i="5" l="1"/>
  <c r="B5" i="5"/>
  <c r="B53" i="5" s="1"/>
  <c r="B2" i="6" l="1"/>
  <c r="B5" i="6" l="1"/>
  <c r="B53" i="6" s="1"/>
  <c r="B2" i="15" s="1"/>
  <c r="B6" i="6"/>
  <c r="B5" i="15" l="1"/>
  <c r="B53" i="15" s="1"/>
  <c r="B2" i="7" s="1"/>
  <c r="B6" i="15"/>
  <c r="B6" i="7"/>
  <c r="B5" i="7"/>
  <c r="B53" i="7" s="1"/>
  <c r="B2" i="8" s="1"/>
  <c r="B6" i="8" l="1"/>
  <c r="B5" i="8"/>
  <c r="B53" i="8" s="1"/>
  <c r="B5" i="9" l="1"/>
  <c r="B53" i="9" s="1"/>
  <c r="B2" i="10" s="1"/>
  <c r="B6" i="9"/>
  <c r="B6" i="10" l="1"/>
  <c r="B5" i="10"/>
  <c r="B53" i="10" s="1"/>
  <c r="B2" i="11" s="1"/>
  <c r="B5" i="11" l="1"/>
  <c r="B53" i="1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OTWtreasurer</author>
  </authors>
  <commentList>
    <comment ref="B3" authorId="0" shapeId="0" xr:uid="{49E0F1F2-2638-49F6-9792-F2A760CE86F6}">
      <text>
        <r>
          <rPr>
            <b/>
            <sz val="9"/>
            <color indexed="81"/>
            <rFont val="Tahoma"/>
            <family val="2"/>
          </rPr>
          <t>OTWtreasurer:</t>
        </r>
        <r>
          <rPr>
            <sz val="9"/>
            <color indexed="81"/>
            <rFont val="Tahoma"/>
            <family val="2"/>
          </rPr>
          <t xml:space="preserve">
$1,000 Regional donation
$106 Reimbursement for PO box
$16.97 Reimbursement for agendas</t>
        </r>
      </text>
    </comment>
    <comment ref="B4" authorId="0" shapeId="0" xr:uid="{42E2B37C-B70D-408A-A9DB-79DCC55B3CD9}">
      <text>
        <r>
          <rPr>
            <b/>
            <sz val="9"/>
            <color indexed="81"/>
            <rFont val="Tahoma"/>
            <family val="2"/>
          </rPr>
          <t>OTWtreasurer:</t>
        </r>
        <r>
          <rPr>
            <sz val="9"/>
            <color indexed="81"/>
            <rFont val="Tahoma"/>
            <family val="2"/>
          </rPr>
          <t xml:space="preserve">
-$41.11 meeting lists
$64.48 lit order difference</t>
        </r>
      </text>
    </comment>
    <comment ref="B41" authorId="0" shapeId="0" xr:uid="{1F3B90B1-EDB2-490D-A401-DBCC4CC24C6D}">
      <text>
        <r>
          <rPr>
            <b/>
            <sz val="9"/>
            <color indexed="81"/>
            <rFont val="Tahoma"/>
            <charset val="1"/>
          </rPr>
          <t>OTWtreasurer:</t>
        </r>
        <r>
          <rPr>
            <sz val="9"/>
            <color indexed="81"/>
            <rFont val="Tahoma"/>
            <charset val="1"/>
          </rPr>
          <t xml:space="preserve">
$9.73 Order Forms Check #1008
$673.85 from Sales
$7.50 Donation to Guide to Local Service - MOO
</t>
        </r>
      </text>
    </comment>
    <comment ref="B42" authorId="0" shapeId="0" xr:uid="{DBF78D0D-94DA-4ECC-B527-07E30ADCE484}">
      <text>
        <r>
          <rPr>
            <b/>
            <sz val="9"/>
            <color indexed="81"/>
            <rFont val="Tahoma"/>
            <charset val="1"/>
          </rPr>
          <t>OTWtreasurer:</t>
        </r>
        <r>
          <rPr>
            <sz val="9"/>
            <color indexed="81"/>
            <rFont val="Tahoma"/>
            <charset val="1"/>
          </rPr>
          <t xml:space="preserve">
$21.00 Lit Order
$39.00 Posters in Debit</t>
        </r>
      </text>
    </comment>
    <comment ref="B43" authorId="0" shapeId="0" xr:uid="{F13B14E3-3119-4355-AFFF-447D412946B5}">
      <text>
        <r>
          <rPr>
            <b/>
            <sz val="9"/>
            <color indexed="81"/>
            <rFont val="Tahoma"/>
            <charset val="1"/>
          </rPr>
          <t>OTWtreasurer:</t>
        </r>
        <r>
          <rPr>
            <sz val="9"/>
            <color indexed="81"/>
            <rFont val="Tahoma"/>
            <charset val="1"/>
          </rPr>
          <t xml:space="preserve">
$157.05 Lit Order</t>
        </r>
      </text>
    </comment>
    <comment ref="B45" authorId="0" shapeId="0" xr:uid="{6C679A27-BB3F-4ECD-9654-E4E8FFD1BE9A}">
      <text>
        <r>
          <rPr>
            <b/>
            <sz val="9"/>
            <color indexed="81"/>
            <rFont val="Tahoma"/>
            <charset val="1"/>
          </rPr>
          <t>OTWtreasurer:</t>
        </r>
        <r>
          <rPr>
            <sz val="9"/>
            <color indexed="81"/>
            <rFont val="Tahoma"/>
            <charset val="1"/>
          </rPr>
          <t xml:space="preserve">
$8.20 Flyers spent by VC for Capture Flag Check #1009</t>
        </r>
      </text>
    </comment>
    <comment ref="B46" authorId="0" shapeId="0" xr:uid="{0ED1CC9B-3D56-4B3C-9256-C85FC534005B}">
      <text>
        <r>
          <rPr>
            <b/>
            <sz val="9"/>
            <color indexed="81"/>
            <rFont val="Tahoma"/>
            <charset val="1"/>
          </rPr>
          <t>OTWtreasurer:</t>
        </r>
        <r>
          <rPr>
            <sz val="9"/>
            <color indexed="81"/>
            <rFont val="Tahoma"/>
            <charset val="1"/>
          </rPr>
          <t xml:space="preserve">
$500 to Region. Check #1010
$500 to World by debit</t>
        </r>
      </text>
    </comment>
    <comment ref="B49" authorId="0" shapeId="0" xr:uid="{77C47EF2-B9B7-49F0-A74B-7895468503D9}">
      <text>
        <r>
          <rPr>
            <b/>
            <sz val="9"/>
            <color indexed="81"/>
            <rFont val="Tahoma"/>
            <charset val="1"/>
          </rPr>
          <t>OTWtreasurer:</t>
        </r>
        <r>
          <rPr>
            <sz val="9"/>
            <color indexed="81"/>
            <rFont val="Tahoma"/>
            <charset val="1"/>
          </rPr>
          <t xml:space="preserve">
$14.40 Donuts Paid with Debit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OTWtreasurer</author>
  </authors>
  <commentList>
    <comment ref="B4" authorId="0" shapeId="0" xr:uid="{5265DAC5-394F-420C-A7FB-31E8F051610E}">
      <text>
        <r>
          <rPr>
            <b/>
            <sz val="9"/>
            <color indexed="81"/>
            <rFont val="Tahoma"/>
            <charset val="1"/>
          </rPr>
          <t>OTWtreasurer:</t>
        </r>
        <r>
          <rPr>
            <sz val="9"/>
            <color indexed="81"/>
            <rFont val="Tahoma"/>
            <charset val="1"/>
          </rPr>
          <t xml:space="preserve">
-$.48 overage in lit
-$2.73 in H&amp;I order
-$15.03 CRCNA order (mistake)
-$41.11 Meeting lists
-$10.92 H&amp;I meeting lists</t>
        </r>
      </text>
    </comment>
    <comment ref="B35" authorId="0" shapeId="0" xr:uid="{2B8F5D17-2F65-4B76-A3B1-2AF85D3D10C9}">
      <text>
        <r>
          <rPr>
            <b/>
            <sz val="9"/>
            <color indexed="81"/>
            <rFont val="Tahoma"/>
            <charset val="1"/>
          </rPr>
          <t>OTWtreasurer:</t>
        </r>
        <r>
          <rPr>
            <sz val="9"/>
            <color indexed="81"/>
            <rFont val="Tahoma"/>
            <charset val="1"/>
          </rPr>
          <t xml:space="preserve">
Reimbursement for CRCNA order. Mistake in print shop billing. </t>
        </r>
      </text>
    </comment>
    <comment ref="B42" authorId="0" shapeId="0" xr:uid="{71FC6B52-BC95-4582-AF5B-900DF2CE11FC}">
      <text>
        <r>
          <rPr>
            <b/>
            <sz val="9"/>
            <color indexed="81"/>
            <rFont val="Tahoma"/>
            <charset val="1"/>
          </rPr>
          <t>OTWtreasurer:</t>
        </r>
        <r>
          <rPr>
            <sz val="9"/>
            <color indexed="81"/>
            <rFont val="Tahoma"/>
            <charset val="1"/>
          </rPr>
          <t xml:space="preserve">
$41.11 meeting lists &amp; $22.05 for one lit rack &amp; $90.80 Lit order</t>
        </r>
      </text>
    </comment>
    <comment ref="B43" authorId="0" shapeId="0" xr:uid="{AF0A1053-2327-467C-BE1C-09DECD3C86B4}">
      <text>
        <r>
          <rPr>
            <b/>
            <sz val="9"/>
            <color indexed="81"/>
            <rFont val="Tahoma"/>
            <charset val="1"/>
          </rPr>
          <t>OTWtreasurer:</t>
        </r>
        <r>
          <rPr>
            <sz val="9"/>
            <color indexed="81"/>
            <rFont val="Tahoma"/>
            <charset val="1"/>
          </rPr>
          <t xml:space="preserve">
$116.55 Lit, 
$10 ordereded in meeting lists, and 
$20 spent for a new stamp</t>
        </r>
      </text>
    </comment>
    <comment ref="B46" authorId="0" shapeId="0" xr:uid="{45336B17-7F60-4579-B9A7-98FE4DAE50A6}">
      <text>
        <r>
          <rPr>
            <b/>
            <sz val="9"/>
            <color indexed="81"/>
            <rFont val="Tahoma"/>
            <charset val="1"/>
          </rPr>
          <t>OTWtreasurer:</t>
        </r>
        <r>
          <rPr>
            <sz val="9"/>
            <color indexed="81"/>
            <rFont val="Tahoma"/>
            <charset val="1"/>
          </rPr>
          <t xml:space="preserve">
Donation to World</t>
        </r>
      </text>
    </comment>
    <comment ref="B49" authorId="0" shapeId="0" xr:uid="{14363E3B-F440-49D7-980A-10BFAF8D002B}">
      <text>
        <r>
          <rPr>
            <b/>
            <sz val="9"/>
            <color indexed="81"/>
            <rFont val="Tahoma"/>
            <charset val="1"/>
          </rPr>
          <t>OTWtreasurer:</t>
        </r>
        <r>
          <rPr>
            <sz val="9"/>
            <color indexed="81"/>
            <rFont val="Tahoma"/>
            <charset val="1"/>
          </rPr>
          <t xml:space="preserve">
$16.69 Printing of agendas
$14.40 donuts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OTWtreasurer</author>
  </authors>
  <commentList>
    <comment ref="B4" authorId="0" shapeId="0" xr:uid="{C7D9092B-BE35-48BC-A2E7-AFF83D7C6964}">
      <text>
        <r>
          <rPr>
            <b/>
            <sz val="9"/>
            <color indexed="81"/>
            <rFont val="Tahoma"/>
            <charset val="1"/>
          </rPr>
          <t>OTWtreasurer:</t>
        </r>
        <r>
          <rPr>
            <sz val="9"/>
            <color indexed="81"/>
            <rFont val="Tahoma"/>
            <charset val="1"/>
          </rPr>
          <t xml:space="preserve">
$2.72 Meeting lists difference. 
$67.60 Literature savings
$22.05 literature rack included in the lit order and not a separate charge. 
-$4.60 Overage in cost of H&amp;I stamp.</t>
        </r>
      </text>
    </comment>
    <comment ref="B35" authorId="0" shapeId="0" xr:uid="{E9E814BA-DB43-41E3-9A55-39E5852C6D0C}">
      <text>
        <r>
          <rPr>
            <b/>
            <sz val="9"/>
            <color indexed="81"/>
            <rFont val="Tahoma"/>
            <charset val="1"/>
          </rPr>
          <t>OTWtreasurer:</t>
        </r>
        <r>
          <rPr>
            <sz val="9"/>
            <color indexed="81"/>
            <rFont val="Tahoma"/>
            <charset val="1"/>
          </rPr>
          <t xml:space="preserve">
Returned cash for Donuts mis-charge.</t>
        </r>
      </text>
    </comment>
    <comment ref="B42" authorId="0" shapeId="0" xr:uid="{D006F555-012E-41DC-BDAE-F6A74C163224}">
      <text>
        <r>
          <rPr>
            <b/>
            <sz val="9"/>
            <color indexed="81"/>
            <rFont val="Tahoma"/>
            <charset val="1"/>
          </rPr>
          <t>OTWtreasurer:</t>
        </r>
        <r>
          <rPr>
            <sz val="9"/>
            <color indexed="81"/>
            <rFont val="Tahoma"/>
            <charset val="1"/>
          </rPr>
          <t xml:space="preserve">
$30.89 Meeting lists
$68.75 Lit order</t>
        </r>
      </text>
    </comment>
    <comment ref="B43" authorId="0" shapeId="0" xr:uid="{28E19836-6240-485B-8C0F-25D56C623B5C}">
      <text>
        <r>
          <rPr>
            <b/>
            <sz val="9"/>
            <color indexed="81"/>
            <rFont val="Tahoma"/>
            <charset val="1"/>
          </rPr>
          <t>OTWtreasurer:</t>
        </r>
        <r>
          <rPr>
            <sz val="9"/>
            <color indexed="81"/>
            <rFont val="Tahoma"/>
            <charset val="1"/>
          </rPr>
          <t xml:space="preserve">
$164.75 Lit order
$18.00 for meeting lists</t>
        </r>
      </text>
    </comment>
    <comment ref="B47" authorId="0" shapeId="0" xr:uid="{2BCFF9B8-FCBC-4787-A614-4F7937045FF1}">
      <text>
        <r>
          <rPr>
            <b/>
            <sz val="9"/>
            <color indexed="81"/>
            <rFont val="Tahoma"/>
            <charset val="1"/>
          </rPr>
          <t>OTWtreasurer:</t>
        </r>
        <r>
          <rPr>
            <sz val="9"/>
            <color indexed="81"/>
            <rFont val="Tahoma"/>
            <charset val="1"/>
          </rPr>
          <t xml:space="preserve">
$50.00 Rent for CAR presentation.
$150.00 Food for the CAR presentation. </t>
        </r>
      </text>
    </comment>
    <comment ref="B49" authorId="0" shapeId="0" xr:uid="{1027711C-BE80-46C7-AA50-4892B963507F}">
      <text>
        <r>
          <rPr>
            <b/>
            <sz val="9"/>
            <color indexed="81"/>
            <rFont val="Tahoma"/>
            <charset val="1"/>
          </rPr>
          <t>OTWtreasurer:</t>
        </r>
        <r>
          <rPr>
            <sz val="9"/>
            <color indexed="81"/>
            <rFont val="Tahoma"/>
            <charset val="1"/>
          </rPr>
          <t xml:space="preserve">
$14.40 for donuts. Miss charge for order of $21.27. Change returned. $6.87. See above for return. 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Shawn Hanselman</author>
    <author>OTWtreasurer</author>
  </authors>
  <commentList>
    <comment ref="B2" authorId="0" shapeId="0" xr:uid="{00000000-0006-0000-0300-000001000000}">
      <text>
        <r>
          <rPr>
            <b/>
            <sz val="9"/>
            <color indexed="81"/>
            <rFont val="Tahoma"/>
            <charset val="1"/>
          </rPr>
          <t>Shawn Hanselman:</t>
        </r>
        <r>
          <rPr>
            <sz val="9"/>
            <color indexed="81"/>
            <rFont val="Tahoma"/>
            <charset val="1"/>
          </rPr>
          <t xml:space="preserve">
Starting fresh with bank balance to retify accounting.</t>
        </r>
      </text>
    </comment>
    <comment ref="B4" authorId="1" shapeId="0" xr:uid="{4FADDC11-D9DF-4893-BABB-BDE692CFA5A1}">
      <text>
        <r>
          <rPr>
            <b/>
            <sz val="9"/>
            <color indexed="81"/>
            <rFont val="Tahoma"/>
            <charset val="1"/>
          </rPr>
          <t>OTWtreasurer:</t>
        </r>
        <r>
          <rPr>
            <sz val="9"/>
            <color indexed="81"/>
            <rFont val="Tahoma"/>
            <charset val="1"/>
          </rPr>
          <t xml:space="preserve">
$30.89 not used for meeting lists
$18.00 not used for H&amp;I meeting lists
$66.29 savings on lit order
</t>
        </r>
      </text>
    </comment>
    <comment ref="G42" authorId="0" shapeId="0" xr:uid="{9FD2787E-BC14-470E-BB9D-E638C37F3E1A}">
      <text>
        <r>
          <rPr>
            <b/>
            <sz val="9"/>
            <color indexed="81"/>
            <rFont val="Tahoma"/>
            <family val="2"/>
          </rPr>
          <t>Shawn Hanselman:</t>
        </r>
        <r>
          <rPr>
            <sz val="9"/>
            <color indexed="81"/>
            <rFont val="Tahoma"/>
            <family val="2"/>
          </rPr>
          <t xml:space="preserve">
Adding new IP's to inventory. </t>
        </r>
      </text>
    </comment>
    <comment ref="G46" authorId="0" shapeId="0" xr:uid="{2E32E0EE-4C3B-4EDA-9C46-0B2B3115018B}">
      <text>
        <r>
          <rPr>
            <b/>
            <sz val="9"/>
            <color indexed="81"/>
            <rFont val="Tahoma"/>
            <family val="2"/>
          </rPr>
          <t>Shawn Hanselman:</t>
        </r>
        <r>
          <rPr>
            <sz val="9"/>
            <color indexed="81"/>
            <rFont val="Tahoma"/>
            <family val="2"/>
          </rPr>
          <t xml:space="preserve">
Donation of literature to Nothing but love group.</t>
        </r>
      </text>
    </comment>
    <comment ref="B49" authorId="1" shapeId="0" xr:uid="{417B9E73-7817-42DB-B5DB-E26BA84CE425}">
      <text>
        <r>
          <rPr>
            <b/>
            <sz val="9"/>
            <color indexed="81"/>
            <rFont val="Tahoma"/>
            <charset val="1"/>
          </rPr>
          <t>OTWtreasurer:</t>
        </r>
        <r>
          <rPr>
            <sz val="9"/>
            <color indexed="81"/>
            <rFont val="Tahoma"/>
            <charset val="1"/>
          </rPr>
          <t xml:space="preserve">
Office 365 renewal from Debit card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OTWtreasurer</author>
  </authors>
  <commentList>
    <comment ref="B50" authorId="0" shapeId="0" xr:uid="{11729193-7B43-4174-8741-07EE1AFE4EB5}">
      <text>
        <r>
          <rPr>
            <b/>
            <sz val="9"/>
            <color indexed="81"/>
            <rFont val="Tahoma"/>
            <charset val="1"/>
          </rPr>
          <t>OTWtreasurer:</t>
        </r>
        <r>
          <rPr>
            <sz val="9"/>
            <color indexed="81"/>
            <rFont val="Tahoma"/>
            <charset val="1"/>
          </rPr>
          <t xml:space="preserve">
Check #1011 to Jesse for use of his Zoom account. 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OTWtreasurer</author>
  </authors>
  <commentList>
    <comment ref="B3" authorId="0" shapeId="0" xr:uid="{A31C8E52-31EF-4287-83FC-F46D929B55E8}">
      <text>
        <r>
          <rPr>
            <b/>
            <sz val="9"/>
            <color indexed="81"/>
            <rFont val="Tahoma"/>
            <charset val="1"/>
          </rPr>
          <t>OTWtreasurer:</t>
        </r>
        <r>
          <rPr>
            <sz val="9"/>
            <color indexed="81"/>
            <rFont val="Tahoma"/>
            <charset val="1"/>
          </rPr>
          <t xml:space="preserve">
$15.00 to Jesse not cashed.</t>
        </r>
      </text>
    </comment>
    <comment ref="B50" authorId="0" shapeId="0" xr:uid="{6CAE9505-AE76-4D95-9951-D94B54002FC7}">
      <text>
        <r>
          <rPr>
            <b/>
            <sz val="9"/>
            <color indexed="81"/>
            <rFont val="Tahoma"/>
            <charset val="1"/>
          </rPr>
          <t>OTWtreasurer:</t>
        </r>
        <r>
          <rPr>
            <sz val="9"/>
            <color indexed="81"/>
            <rFont val="Tahoma"/>
            <charset val="1"/>
          </rPr>
          <t xml:space="preserve">
Rent for 2020/2021 through July. 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OTWtreasurer</author>
  </authors>
  <commentList>
    <comment ref="B3" authorId="0" shapeId="0" xr:uid="{96D9E20F-D14F-4B7E-BD61-6FA9E2826B66}">
      <text>
        <r>
          <rPr>
            <b/>
            <sz val="9"/>
            <color indexed="81"/>
            <rFont val="Tahoma"/>
            <charset val="1"/>
          </rPr>
          <t>OTWtreasurer:</t>
        </r>
        <r>
          <rPr>
            <sz val="9"/>
            <color indexed="81"/>
            <rFont val="Tahoma"/>
            <charset val="1"/>
          </rPr>
          <t xml:space="preserve">
$15.00 to Jesse not cashed.</t>
        </r>
      </text>
    </comment>
    <comment ref="B50" authorId="0" shapeId="0" xr:uid="{140FEAF3-4419-4124-A732-862ABF7C3FB7}">
      <text>
        <r>
          <rPr>
            <b/>
            <sz val="9"/>
            <color indexed="81"/>
            <rFont val="Tahoma"/>
            <charset val="1"/>
          </rPr>
          <t>OTWtreasurer:</t>
        </r>
        <r>
          <rPr>
            <sz val="9"/>
            <color indexed="81"/>
            <rFont val="Tahoma"/>
            <charset val="1"/>
          </rPr>
          <t xml:space="preserve">
Rent for 2020/2021 through July. </t>
        </r>
      </text>
    </comment>
  </commentList>
</comments>
</file>

<file path=xl/sharedStrings.xml><?xml version="1.0" encoding="utf-8"?>
<sst xmlns="http://schemas.openxmlformats.org/spreadsheetml/2006/main" count="808" uniqueCount="100">
  <si>
    <t>Addicts Book Club</t>
  </si>
  <si>
    <t>Addicts Seeking Sanity</t>
  </si>
  <si>
    <t>CLEAN QUEENS</t>
  </si>
  <si>
    <t>Dead Without It</t>
  </si>
  <si>
    <t>Drug Busters</t>
  </si>
  <si>
    <t>Free at Last</t>
  </si>
  <si>
    <t>Freed From Insanity</t>
  </si>
  <si>
    <t>Fun Addicts</t>
  </si>
  <si>
    <t>Just For Today</t>
  </si>
  <si>
    <t>LIVE GROUP</t>
  </si>
  <si>
    <t>Miracle on Oak Street</t>
  </si>
  <si>
    <t>New Hope (Fort Lupton)</t>
  </si>
  <si>
    <t>New Horizons</t>
  </si>
  <si>
    <t>No Matter What</t>
  </si>
  <si>
    <t>Primary Purpose</t>
  </si>
  <si>
    <t>Recovery SWAG’D Out</t>
  </si>
  <si>
    <t>Responsible for my Recovery</t>
  </si>
  <si>
    <t>THE Solutions Group</t>
  </si>
  <si>
    <t>Steps and Traditions Roulette</t>
  </si>
  <si>
    <t>TRUTH THROUGH PROOF</t>
  </si>
  <si>
    <t>When At The End Of The Road</t>
  </si>
  <si>
    <t>The Windsor Lighthouse</t>
  </si>
  <si>
    <t>ACTIVITIES</t>
  </si>
  <si>
    <t>LITERATURE</t>
  </si>
  <si>
    <t>MERCHANDISE</t>
  </si>
  <si>
    <t>MISCELLANEOUS</t>
  </si>
  <si>
    <t>TOTAL INCOME</t>
  </si>
  <si>
    <t>EXPENSES</t>
  </si>
  <si>
    <t>Literature</t>
  </si>
  <si>
    <t>REGIONAL DONATION</t>
  </si>
  <si>
    <t>RCM1 &amp; RCM2</t>
  </si>
  <si>
    <t>SQUARE</t>
  </si>
  <si>
    <t>ADMIN</t>
  </si>
  <si>
    <t>TOTAL EXPENSES</t>
  </si>
  <si>
    <t>CLOSING BALANCE</t>
  </si>
  <si>
    <t>DEPOSIT</t>
  </si>
  <si>
    <t>Outstanding checks</t>
  </si>
  <si>
    <t>Bank Balance</t>
  </si>
  <si>
    <t>Available Balance</t>
  </si>
  <si>
    <t>Donations and Fundraising</t>
  </si>
  <si>
    <t>Literature breakdown</t>
  </si>
  <si>
    <t>From sales</t>
  </si>
  <si>
    <t>actual cost</t>
  </si>
  <si>
    <t>For PI</t>
  </si>
  <si>
    <t>For H&amp;I</t>
  </si>
  <si>
    <t>Donations</t>
  </si>
  <si>
    <t>Income</t>
  </si>
  <si>
    <t>Expense</t>
  </si>
  <si>
    <t>Restock</t>
  </si>
  <si>
    <t>Literature order</t>
  </si>
  <si>
    <t>Variance in order</t>
  </si>
  <si>
    <t>Variance in costs</t>
  </si>
  <si>
    <t>Difference</t>
  </si>
  <si>
    <t>February</t>
  </si>
  <si>
    <t>Previous ending Balance</t>
  </si>
  <si>
    <t>Square</t>
  </si>
  <si>
    <t>March</t>
  </si>
  <si>
    <t>April</t>
  </si>
  <si>
    <t>Variations in costs</t>
  </si>
  <si>
    <t>May</t>
  </si>
  <si>
    <t>June</t>
  </si>
  <si>
    <t>August</t>
  </si>
  <si>
    <t>October</t>
  </si>
  <si>
    <t>September</t>
  </si>
  <si>
    <t>November</t>
  </si>
  <si>
    <t>December</t>
  </si>
  <si>
    <t>Running totals</t>
  </si>
  <si>
    <t>Totals</t>
  </si>
  <si>
    <t>Clean Queens</t>
  </si>
  <si>
    <t>Live Group</t>
  </si>
  <si>
    <t>The Solutions Group</t>
  </si>
  <si>
    <t>Truth Trough Proof</t>
  </si>
  <si>
    <t>Activities</t>
  </si>
  <si>
    <t>Merchandise</t>
  </si>
  <si>
    <t>Miscellaneous</t>
  </si>
  <si>
    <t>Mischellaneous</t>
  </si>
  <si>
    <t>Truth Through Proof</t>
  </si>
  <si>
    <t>When at the End of the Road</t>
  </si>
  <si>
    <t>Miscelaneous</t>
  </si>
  <si>
    <t>Regional Donation</t>
  </si>
  <si>
    <t xml:space="preserve">POSITIVE OR NEGATIVE </t>
  </si>
  <si>
    <t xml:space="preserve">PI </t>
  </si>
  <si>
    <t xml:space="preserve">H&amp;I </t>
  </si>
  <si>
    <t xml:space="preserve"> </t>
  </si>
  <si>
    <t>January</t>
  </si>
  <si>
    <t xml:space="preserve">DEPOSIT </t>
  </si>
  <si>
    <t>World DONATION</t>
  </si>
  <si>
    <t>Hope Shot</t>
  </si>
  <si>
    <t>July</t>
  </si>
  <si>
    <t>New Hope</t>
  </si>
  <si>
    <t>Resp for my Rec-closed 10/20</t>
  </si>
  <si>
    <t>Truth Trough Proof Closed 04/20</t>
  </si>
  <si>
    <t>Total 7th</t>
  </si>
  <si>
    <t>(Half of $40.00 went to H&amp;I rent)</t>
  </si>
  <si>
    <t>($285.40 + $392.17)</t>
  </si>
  <si>
    <t>Money returned</t>
  </si>
  <si>
    <t>MS subscription</t>
  </si>
  <si>
    <t>Dep</t>
  </si>
  <si>
    <t>Venmo</t>
  </si>
  <si>
    <t>$118P.O. box and $74.99 Regl Zoom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</si>
</sst>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$&quot;#,##0_);[Red]\(&quot;$&quot;#,##0\)"/>
    <numFmt numFmtId="8" formatCode="&quot;$&quot;#,##0.00_);[Red]\(&quot;$&quot;#,##0.00\)"/>
    <numFmt numFmtId="164" formatCode="[$-409]General"/>
    <numFmt numFmtId="165" formatCode="&quot;$&quot;#,##0.00"/>
    <numFmt numFmtId="166" formatCode="[$-409]#,##0.00&quot; &quot;;[$-409]&quot;(&quot;#,##0.00&quot;)&quot;"/>
    <numFmt numFmtId="167" formatCode="&quot;$&quot;#,##0"/>
  </numFmts>
  <fonts count="2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i/>
      <sz val="12"/>
      <color rgb="FF000000"/>
      <name val="Calibri"/>
      <family val="2"/>
    </font>
    <font>
      <sz val="11"/>
      <color rgb="FFFFFFFF"/>
      <name val="Calibri"/>
      <family val="2"/>
    </font>
    <font>
      <sz val="10"/>
      <color rgb="FF00000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rgb="FF0070C0"/>
      <name val="Calibri"/>
      <family val="2"/>
      <scheme val="minor"/>
    </font>
    <font>
      <sz val="1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i/>
      <sz val="11"/>
      <color rgb="FF000000"/>
      <name val="Arial"/>
      <family val="2"/>
    </font>
    <font>
      <b/>
      <i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FFFFFF"/>
      <name val="Calibri"/>
      <family val="2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color rgb="FF000000"/>
      <name val="Calibri"/>
      <family val="2"/>
      <scheme val="minor"/>
    </font>
    <font>
      <b/>
      <sz val="11"/>
      <color rgb="FFFFFFFF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00B050"/>
        <bgColor rgb="FF00B050"/>
      </patternFill>
    </fill>
    <fill>
      <patternFill patternType="solid">
        <fgColor rgb="FFFFE699"/>
        <bgColor rgb="FFFFE699"/>
      </patternFill>
    </fill>
    <fill>
      <patternFill patternType="solid">
        <fgColor rgb="FFBDD7EE"/>
        <bgColor rgb="FFBDD7EE"/>
      </patternFill>
    </fill>
    <fill>
      <patternFill patternType="solid">
        <fgColor rgb="FF92D050"/>
        <bgColor rgb="FF92D050"/>
      </patternFill>
    </fill>
    <fill>
      <patternFill patternType="solid">
        <fgColor rgb="FFFF0000"/>
        <bgColor rgb="FFFF0000"/>
      </patternFill>
    </fill>
    <fill>
      <patternFill patternType="solid">
        <fgColor rgb="FFFBE5D6"/>
        <bgColor rgb="FFFBE5D6"/>
      </patternFill>
    </fill>
    <fill>
      <patternFill patternType="solid">
        <fgColor rgb="FF00B0F0"/>
        <bgColor rgb="FF00B0F0"/>
      </patternFill>
    </fill>
    <fill>
      <patternFill patternType="solid">
        <fgColor rgb="FF00B0F0"/>
        <bgColor rgb="FFFFFF00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rgb="FF92D050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rgb="FFFFE699"/>
      </patternFill>
    </fill>
  </fills>
  <borders count="2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auto="1"/>
      </right>
      <top style="thin">
        <color rgb="FF000000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3" fillId="0" borderId="0"/>
  </cellStyleXfs>
  <cellXfs count="143">
    <xf numFmtId="0" fontId="0" fillId="0" borderId="0" xfId="0"/>
    <xf numFmtId="164" fontId="4" fillId="3" borderId="1" xfId="1" applyFont="1" applyFill="1" applyBorder="1" applyAlignment="1">
      <alignment horizontal="left" vertical="center" wrapText="1"/>
    </xf>
    <xf numFmtId="165" fontId="4" fillId="3" borderId="1" xfId="1" applyNumberFormat="1" applyFont="1" applyFill="1" applyBorder="1" applyAlignment="1">
      <alignment horizontal="center" vertical="center" wrapText="1"/>
    </xf>
    <xf numFmtId="165" fontId="3" fillId="0" borderId="1" xfId="1" applyNumberFormat="1" applyBorder="1"/>
    <xf numFmtId="164" fontId="4" fillId="4" borderId="1" xfId="1" applyFont="1" applyFill="1" applyBorder="1"/>
    <xf numFmtId="164" fontId="4" fillId="5" borderId="1" xfId="1" applyFont="1" applyFill="1" applyBorder="1"/>
    <xf numFmtId="164" fontId="3" fillId="3" borderId="1" xfId="1" applyFill="1" applyBorder="1"/>
    <xf numFmtId="164" fontId="6" fillId="7" borderId="1" xfId="1" applyFont="1" applyFill="1" applyBorder="1"/>
    <xf numFmtId="166" fontId="3" fillId="7" borderId="1" xfId="1" applyNumberFormat="1" applyFill="1" applyBorder="1"/>
    <xf numFmtId="164" fontId="6" fillId="3" borderId="1" xfId="1" applyFont="1" applyFill="1" applyBorder="1"/>
    <xf numFmtId="164" fontId="5" fillId="9" borderId="2" xfId="1" applyFont="1" applyFill="1" applyBorder="1"/>
    <xf numFmtId="165" fontId="3" fillId="6" borderId="1" xfId="1" applyNumberFormat="1" applyFill="1" applyBorder="1"/>
    <xf numFmtId="164" fontId="4" fillId="0" borderId="0" xfId="1" applyFont="1" applyAlignment="1">
      <alignment horizontal="left" vertical="center" wrapText="1"/>
    </xf>
    <xf numFmtId="165" fontId="4" fillId="0" borderId="0" xfId="1" applyNumberFormat="1" applyFont="1" applyAlignment="1">
      <alignment horizontal="center" vertical="center" wrapText="1"/>
    </xf>
    <xf numFmtId="164" fontId="5" fillId="0" borderId="1" xfId="1" applyFont="1" applyBorder="1"/>
    <xf numFmtId="0" fontId="0" fillId="11" borderId="4" xfId="0" applyFill="1" applyBorder="1"/>
    <xf numFmtId="0" fontId="0" fillId="0" borderId="3" xfId="0" applyBorder="1"/>
    <xf numFmtId="165" fontId="0" fillId="0" borderId="3" xfId="0" applyNumberFormat="1" applyBorder="1"/>
    <xf numFmtId="0" fontId="2" fillId="11" borderId="4" xfId="0" applyFont="1" applyFill="1" applyBorder="1"/>
    <xf numFmtId="0" fontId="1" fillId="0" borderId="3" xfId="0" applyFont="1" applyBorder="1"/>
    <xf numFmtId="0" fontId="10" fillId="0" borderId="3" xfId="0" applyFont="1" applyBorder="1"/>
    <xf numFmtId="0" fontId="11" fillId="0" borderId="3" xfId="0" applyFont="1" applyBorder="1"/>
    <xf numFmtId="8" fontId="0" fillId="0" borderId="3" xfId="0" applyNumberFormat="1" applyBorder="1"/>
    <xf numFmtId="165" fontId="7" fillId="0" borderId="1" xfId="1" applyNumberFormat="1" applyFont="1" applyBorder="1"/>
    <xf numFmtId="6" fontId="0" fillId="0" borderId="0" xfId="0" applyNumberFormat="1"/>
    <xf numFmtId="165" fontId="0" fillId="0" borderId="0" xfId="0" applyNumberFormat="1"/>
    <xf numFmtId="164" fontId="3" fillId="0" borderId="1" xfId="1" applyBorder="1"/>
    <xf numFmtId="166" fontId="3" fillId="0" borderId="1" xfId="1" applyNumberFormat="1" applyBorder="1"/>
    <xf numFmtId="165" fontId="3" fillId="12" borderId="1" xfId="1" applyNumberFormat="1" applyFill="1" applyBorder="1"/>
    <xf numFmtId="165" fontId="3" fillId="11" borderId="1" xfId="1" applyNumberFormat="1" applyFill="1" applyBorder="1"/>
    <xf numFmtId="165" fontId="7" fillId="13" borderId="1" xfId="1" applyNumberFormat="1" applyFont="1" applyFill="1" applyBorder="1"/>
    <xf numFmtId="164" fontId="14" fillId="0" borderId="1" xfId="1" applyFont="1" applyBorder="1"/>
    <xf numFmtId="165" fontId="3" fillId="14" borderId="1" xfId="1" applyNumberFormat="1" applyFill="1" applyBorder="1"/>
    <xf numFmtId="0" fontId="2" fillId="0" borderId="0" xfId="0" applyFont="1"/>
    <xf numFmtId="0" fontId="15" fillId="0" borderId="3" xfId="0" applyFont="1" applyBorder="1"/>
    <xf numFmtId="165" fontId="2" fillId="0" borderId="3" xfId="0" applyNumberFormat="1" applyFont="1" applyBorder="1"/>
    <xf numFmtId="165" fontId="2" fillId="0" borderId="0" xfId="0" applyNumberFormat="1" applyFont="1"/>
    <xf numFmtId="164" fontId="16" fillId="4" borderId="1" xfId="1" applyFont="1" applyFill="1" applyBorder="1"/>
    <xf numFmtId="164" fontId="16" fillId="4" borderId="0" xfId="1" applyFont="1" applyFill="1" applyAlignment="1">
      <alignment vertical="center"/>
    </xf>
    <xf numFmtId="165" fontId="17" fillId="0" borderId="1" xfId="1" applyNumberFormat="1" applyFont="1" applyBorder="1"/>
    <xf numFmtId="164" fontId="16" fillId="5" borderId="1" xfId="1" applyFont="1" applyFill="1" applyBorder="1"/>
    <xf numFmtId="164" fontId="16" fillId="0" borderId="1" xfId="1" applyFont="1" applyBorder="1"/>
    <xf numFmtId="164" fontId="4" fillId="8" borderId="1" xfId="1" applyFont="1" applyFill="1" applyBorder="1"/>
    <xf numFmtId="164" fontId="18" fillId="3" borderId="1" xfId="1" applyFont="1" applyFill="1" applyBorder="1"/>
    <xf numFmtId="164" fontId="18" fillId="7" borderId="1" xfId="1" applyFont="1" applyFill="1" applyBorder="1"/>
    <xf numFmtId="0" fontId="2" fillId="11" borderId="8" xfId="0" applyFont="1" applyFill="1" applyBorder="1"/>
    <xf numFmtId="0" fontId="10" fillId="0" borderId="8" xfId="0" applyFont="1" applyBorder="1"/>
    <xf numFmtId="165" fontId="0" fillId="0" borderId="8" xfId="0" applyNumberFormat="1" applyBorder="1"/>
    <xf numFmtId="0" fontId="11" fillId="0" borderId="8" xfId="0" applyFont="1" applyBorder="1"/>
    <xf numFmtId="0" fontId="1" fillId="0" borderId="8" xfId="0" applyFont="1" applyBorder="1"/>
    <xf numFmtId="0" fontId="0" fillId="0" borderId="8" xfId="0" applyBorder="1"/>
    <xf numFmtId="0" fontId="0" fillId="11" borderId="8" xfId="0" applyFill="1" applyBorder="1"/>
    <xf numFmtId="8" fontId="0" fillId="0" borderId="8" xfId="0" applyNumberFormat="1" applyBorder="1"/>
    <xf numFmtId="0" fontId="0" fillId="0" borderId="0" xfId="0"/>
    <xf numFmtId="0" fontId="0" fillId="0" borderId="0" xfId="0"/>
    <xf numFmtId="164" fontId="16" fillId="4" borderId="1" xfId="1" applyFont="1" applyFill="1" applyBorder="1" applyAlignment="1">
      <alignment vertical="center"/>
    </xf>
    <xf numFmtId="164" fontId="5" fillId="9" borderId="1" xfId="1" applyFont="1" applyFill="1" applyBorder="1"/>
    <xf numFmtId="164" fontId="16" fillId="0" borderId="6" xfId="1" applyFont="1" applyBorder="1"/>
    <xf numFmtId="165" fontId="17" fillId="0" borderId="7" xfId="1" applyNumberFormat="1" applyFont="1" applyBorder="1"/>
    <xf numFmtId="164" fontId="3" fillId="0" borderId="6" xfId="1" applyBorder="1"/>
    <xf numFmtId="166" fontId="3" fillId="0" borderId="7" xfId="1" applyNumberFormat="1" applyBorder="1"/>
    <xf numFmtId="166" fontId="3" fillId="7" borderId="7" xfId="1" applyNumberFormat="1" applyFill="1" applyBorder="1"/>
    <xf numFmtId="0" fontId="0" fillId="0" borderId="0" xfId="0"/>
    <xf numFmtId="165" fontId="17" fillId="0" borderId="1" xfId="1" applyNumberFormat="1" applyFont="1" applyFill="1" applyBorder="1"/>
    <xf numFmtId="0" fontId="0" fillId="0" borderId="0" xfId="0" applyFill="1"/>
    <xf numFmtId="167" fontId="0" fillId="0" borderId="0" xfId="0" applyNumberFormat="1"/>
    <xf numFmtId="0" fontId="0" fillId="0" borderId="0" xfId="0"/>
    <xf numFmtId="165" fontId="0" fillId="0" borderId="3" xfId="0" applyNumberFormat="1" applyFill="1" applyBorder="1"/>
    <xf numFmtId="165" fontId="3" fillId="0" borderId="1" xfId="1" applyNumberFormat="1" applyFill="1" applyBorder="1"/>
    <xf numFmtId="0" fontId="0" fillId="0" borderId="0" xfId="0"/>
    <xf numFmtId="8" fontId="0" fillId="0" borderId="0" xfId="0" applyNumberFormat="1"/>
    <xf numFmtId="165" fontId="0" fillId="0" borderId="0" xfId="0" applyNumberFormat="1" applyFill="1" applyBorder="1"/>
    <xf numFmtId="8" fontId="0" fillId="0" borderId="0" xfId="0" applyNumberFormat="1" applyFill="1"/>
    <xf numFmtId="0" fontId="2" fillId="11" borderId="3" xfId="0" applyFont="1" applyFill="1" applyBorder="1"/>
    <xf numFmtId="0" fontId="2" fillId="11" borderId="9" xfId="0" applyFont="1" applyFill="1" applyBorder="1"/>
    <xf numFmtId="0" fontId="0" fillId="11" borderId="10" xfId="0" applyFill="1" applyBorder="1"/>
    <xf numFmtId="0" fontId="0" fillId="0" borderId="0" xfId="0" applyBorder="1"/>
    <xf numFmtId="0" fontId="0" fillId="0" borderId="0" xfId="0"/>
    <xf numFmtId="165" fontId="0" fillId="0" borderId="5" xfId="0" applyNumberFormat="1" applyBorder="1"/>
    <xf numFmtId="165" fontId="2" fillId="0" borderId="11" xfId="0" applyNumberFormat="1" applyFont="1" applyBorder="1"/>
    <xf numFmtId="164" fontId="5" fillId="0" borderId="6" xfId="1" applyFont="1" applyBorder="1"/>
    <xf numFmtId="165" fontId="2" fillId="0" borderId="1" xfId="0" applyNumberFormat="1" applyFont="1" applyBorder="1"/>
    <xf numFmtId="8" fontId="2" fillId="0" borderId="12" xfId="0" applyNumberFormat="1" applyFont="1" applyBorder="1"/>
    <xf numFmtId="8" fontId="2" fillId="0" borderId="1" xfId="0" applyNumberFormat="1" applyFont="1" applyBorder="1"/>
    <xf numFmtId="165" fontId="2" fillId="0" borderId="12" xfId="0" applyNumberFormat="1" applyFont="1" applyBorder="1"/>
    <xf numFmtId="0" fontId="2" fillId="0" borderId="3" xfId="0" applyFont="1" applyBorder="1"/>
    <xf numFmtId="165" fontId="0" fillId="0" borderId="0" xfId="0" applyNumberFormat="1" applyBorder="1"/>
    <xf numFmtId="164" fontId="4" fillId="5" borderId="6" xfId="1" applyFont="1" applyFill="1" applyBorder="1"/>
    <xf numFmtId="0" fontId="19" fillId="0" borderId="3" xfId="0" applyFont="1" applyBorder="1"/>
    <xf numFmtId="0" fontId="20" fillId="0" borderId="3" xfId="0" applyFont="1" applyBorder="1"/>
    <xf numFmtId="164" fontId="21" fillId="4" borderId="1" xfId="1" applyFont="1" applyFill="1" applyBorder="1"/>
    <xf numFmtId="164" fontId="21" fillId="4" borderId="0" xfId="1" applyFont="1" applyFill="1" applyAlignment="1">
      <alignment vertical="center"/>
    </xf>
    <xf numFmtId="164" fontId="21" fillId="0" borderId="1" xfId="1" applyFont="1" applyBorder="1"/>
    <xf numFmtId="164" fontId="16" fillId="3" borderId="1" xfId="1" applyFont="1" applyFill="1" applyBorder="1"/>
    <xf numFmtId="164" fontId="22" fillId="7" borderId="1" xfId="1" applyFont="1" applyFill="1" applyBorder="1"/>
    <xf numFmtId="164" fontId="16" fillId="8" borderId="1" xfId="1" applyFont="1" applyFill="1" applyBorder="1"/>
    <xf numFmtId="164" fontId="22" fillId="3" borderId="1" xfId="1" applyFont="1" applyFill="1" applyBorder="1"/>
    <xf numFmtId="164" fontId="22" fillId="7" borderId="6" xfId="1" applyFont="1" applyFill="1" applyBorder="1"/>
    <xf numFmtId="0" fontId="0" fillId="0" borderId="0" xfId="0"/>
    <xf numFmtId="165" fontId="3" fillId="15" borderId="1" xfId="1" applyNumberFormat="1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64" fontId="16" fillId="16" borderId="1" xfId="1" applyFont="1" applyFill="1" applyBorder="1"/>
    <xf numFmtId="164" fontId="4" fillId="3" borderId="6" xfId="1" applyFont="1" applyFill="1" applyBorder="1"/>
    <xf numFmtId="165" fontId="2" fillId="0" borderId="16" xfId="0" applyNumberFormat="1" applyFont="1" applyBorder="1"/>
    <xf numFmtId="165" fontId="2" fillId="0" borderId="17" xfId="0" applyNumberFormat="1" applyFont="1" applyBorder="1"/>
    <xf numFmtId="165" fontId="2" fillId="0" borderId="7" xfId="0" applyNumberFormat="1" applyFont="1" applyBorder="1"/>
    <xf numFmtId="0" fontId="0" fillId="0" borderId="13" xfId="0" applyBorder="1"/>
    <xf numFmtId="165" fontId="0" fillId="0" borderId="18" xfId="0" applyNumberFormat="1" applyBorder="1"/>
    <xf numFmtId="165" fontId="0" fillId="0" borderId="19" xfId="0" applyNumberFormat="1" applyBorder="1"/>
    <xf numFmtId="165" fontId="0" fillId="0" borderId="20" xfId="0" applyNumberFormat="1" applyBorder="1"/>
    <xf numFmtId="165" fontId="0" fillId="0" borderId="21" xfId="0" applyNumberFormat="1" applyBorder="1"/>
    <xf numFmtId="165" fontId="0" fillId="0" borderId="22" xfId="0" applyNumberFormat="1" applyBorder="1"/>
    <xf numFmtId="165" fontId="2" fillId="0" borderId="23" xfId="0" applyNumberFormat="1" applyFont="1" applyBorder="1"/>
    <xf numFmtId="165" fontId="2" fillId="0" borderId="24" xfId="0" applyNumberFormat="1" applyFont="1" applyBorder="1"/>
    <xf numFmtId="165" fontId="2" fillId="0" borderId="25" xfId="0" applyNumberFormat="1" applyFont="1" applyBorder="1"/>
    <xf numFmtId="164" fontId="4" fillId="8" borderId="15" xfId="1" applyFont="1" applyFill="1" applyBorder="1"/>
    <xf numFmtId="164" fontId="4" fillId="8" borderId="6" xfId="1" applyFont="1" applyFill="1" applyBorder="1"/>
    <xf numFmtId="165" fontId="0" fillId="0" borderId="23" xfId="0" applyNumberFormat="1" applyBorder="1"/>
    <xf numFmtId="165" fontId="0" fillId="0" borderId="24" xfId="0" applyNumberFormat="1" applyBorder="1"/>
    <xf numFmtId="165" fontId="0" fillId="0" borderId="25" xfId="0" applyNumberFormat="1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8" fontId="2" fillId="0" borderId="6" xfId="0" applyNumberFormat="1" applyFont="1" applyBorder="1"/>
    <xf numFmtId="8" fontId="2" fillId="0" borderId="7" xfId="0" applyNumberFormat="1" applyFont="1" applyBorder="1"/>
    <xf numFmtId="165" fontId="2" fillId="0" borderId="19" xfId="0" applyNumberFormat="1" applyFont="1" applyBorder="1"/>
    <xf numFmtId="0" fontId="2" fillId="0" borderId="3" xfId="0" applyFont="1" applyBorder="1" applyAlignment="1">
      <alignment horizontal="center"/>
    </xf>
    <xf numFmtId="165" fontId="2" fillId="0" borderId="14" xfId="0" applyNumberFormat="1" applyFont="1" applyBorder="1"/>
    <xf numFmtId="164" fontId="4" fillId="10" borderId="0" xfId="1" applyFont="1" applyFill="1" applyAlignment="1">
      <alignment horizontal="center" vertical="center" wrapText="1"/>
    </xf>
    <xf numFmtId="0" fontId="0" fillId="0" borderId="0" xfId="0"/>
    <xf numFmtId="164" fontId="6" fillId="7" borderId="6" xfId="1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7" xfId="0" applyBorder="1" applyAlignment="1">
      <alignment horizontal="center"/>
    </xf>
    <xf numFmtId="164" fontId="4" fillId="2" borderId="6" xfId="1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164" fontId="4" fillId="10" borderId="5" xfId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164" fontId="4" fillId="2" borderId="1" xfId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64" fontId="4" fillId="10" borderId="1" xfId="1" applyFont="1" applyFill="1" applyBorder="1" applyAlignment="1">
      <alignment horizontal="center" vertical="center" wrapText="1"/>
    </xf>
  </cellXfs>
  <cellStyles count="2">
    <cellStyle name="Excel Built-in Normal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7.xml"/><Relationship Id="rId1" Type="http://schemas.openxmlformats.org/officeDocument/2006/relationships/vmlDrawing" Target="../drawings/vmlDrawing7.v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48"/>
  <sheetViews>
    <sheetView workbookViewId="0">
      <pane ySplit="1" topLeftCell="A38" activePane="bottomLeft" state="frozen"/>
      <selection pane="bottomLeft" activeCell="A30" sqref="A30"/>
    </sheetView>
  </sheetViews>
  <sheetFormatPr defaultRowHeight="14.4" x14ac:dyDescent="0.3"/>
  <cols>
    <col min="1" max="1" width="28.88671875" bestFit="1" customWidth="1"/>
    <col min="2" max="2" width="11.6640625" customWidth="1"/>
    <col min="3" max="3" width="11.6640625" style="77" customWidth="1"/>
    <col min="4" max="6" width="11.6640625" customWidth="1"/>
    <col min="7" max="7" width="11.5546875" customWidth="1"/>
    <col min="8" max="8" width="11.5546875" style="103" customWidth="1"/>
    <col min="9" max="13" width="11.6640625" customWidth="1"/>
    <col min="14" max="14" width="13" bestFit="1" customWidth="1"/>
  </cols>
  <sheetData>
    <row r="1" spans="1:14" x14ac:dyDescent="0.3">
      <c r="A1" s="85" t="s">
        <v>66</v>
      </c>
      <c r="B1" s="129" t="s">
        <v>84</v>
      </c>
      <c r="C1" s="129" t="s">
        <v>53</v>
      </c>
      <c r="D1" s="129" t="s">
        <v>56</v>
      </c>
      <c r="E1" s="129" t="s">
        <v>57</v>
      </c>
      <c r="F1" s="129" t="s">
        <v>59</v>
      </c>
      <c r="G1" s="129" t="s">
        <v>60</v>
      </c>
      <c r="H1" s="129" t="s">
        <v>88</v>
      </c>
      <c r="I1" s="129" t="s">
        <v>61</v>
      </c>
      <c r="J1" s="129" t="s">
        <v>63</v>
      </c>
      <c r="K1" s="129" t="s">
        <v>62</v>
      </c>
      <c r="L1" s="129" t="s">
        <v>64</v>
      </c>
      <c r="M1" s="129" t="s">
        <v>65</v>
      </c>
      <c r="N1" s="34" t="s">
        <v>67</v>
      </c>
    </row>
    <row r="2" spans="1:14" x14ac:dyDescent="0.3">
      <c r="A2" s="131" t="s">
        <v>39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</row>
    <row r="3" spans="1:14" x14ac:dyDescent="0.3">
      <c r="A3" s="4" t="s">
        <v>0</v>
      </c>
      <c r="B3" s="25">
        <f>'January 20'!B9</f>
        <v>0</v>
      </c>
      <c r="C3" s="25">
        <f>'February 20'!B9</f>
        <v>0</v>
      </c>
      <c r="D3" s="25">
        <f>'March 20'!B9</f>
        <v>10</v>
      </c>
      <c r="E3" s="25">
        <f>'April 20'!B9</f>
        <v>0</v>
      </c>
      <c r="F3" s="25">
        <f>'May 20'!B9</f>
        <v>21</v>
      </c>
      <c r="G3" s="25">
        <f>'June 20'!B9</f>
        <v>0</v>
      </c>
      <c r="H3" s="25">
        <f>'June 20'!B9</f>
        <v>0</v>
      </c>
      <c r="I3" s="25">
        <f>'August 20'!B9</f>
        <v>0</v>
      </c>
      <c r="J3" s="25">
        <f>'September 20'!B9</f>
        <v>0</v>
      </c>
      <c r="K3" s="25">
        <f>'October 20'!B9</f>
        <v>0</v>
      </c>
      <c r="L3" s="25">
        <f>'November 20'!B9</f>
        <v>0</v>
      </c>
      <c r="M3" s="25">
        <f>'December 20'!B9</f>
        <v>0</v>
      </c>
      <c r="N3" s="35">
        <f>SUM(B3:M3)</f>
        <v>31</v>
      </c>
    </row>
    <row r="4" spans="1:14" x14ac:dyDescent="0.3">
      <c r="A4" s="4" t="s">
        <v>1</v>
      </c>
      <c r="B4" s="25">
        <f>'January 20'!B10</f>
        <v>115</v>
      </c>
      <c r="C4" s="25">
        <f>'February 20'!B10</f>
        <v>105</v>
      </c>
      <c r="D4" s="25">
        <f>'March 20'!B10</f>
        <v>83</v>
      </c>
      <c r="E4" s="25">
        <f>'April 20'!B10</f>
        <v>0</v>
      </c>
      <c r="F4" s="25">
        <f>'May 20'!B10</f>
        <v>0</v>
      </c>
      <c r="G4" s="25">
        <f>'June 20'!B10</f>
        <v>0</v>
      </c>
      <c r="H4" s="25">
        <f>'June 20'!B10</f>
        <v>0</v>
      </c>
      <c r="I4" s="25">
        <f>'August 20'!B10</f>
        <v>0</v>
      </c>
      <c r="J4" s="25">
        <f>'September 20'!B10</f>
        <v>0</v>
      </c>
      <c r="K4" s="25">
        <f>'October 20'!B10</f>
        <v>0</v>
      </c>
      <c r="L4" s="25">
        <f>'November 20'!B10</f>
        <v>0</v>
      </c>
      <c r="M4" s="25">
        <f>'December 20'!B10</f>
        <v>83.38</v>
      </c>
      <c r="N4" s="35">
        <f t="shared" ref="N4:N25" si="0">SUM(B4:M4)</f>
        <v>386.38</v>
      </c>
    </row>
    <row r="5" spans="1:14" x14ac:dyDescent="0.3">
      <c r="A5" s="4" t="s">
        <v>68</v>
      </c>
      <c r="B5" s="25">
        <f>'January 20'!B11</f>
        <v>0</v>
      </c>
      <c r="C5" s="25">
        <f>'February 20'!B11</f>
        <v>0</v>
      </c>
      <c r="D5" s="25">
        <f>'March 20'!B11</f>
        <v>0</v>
      </c>
      <c r="E5" s="25">
        <f>'April 20'!B11</f>
        <v>0</v>
      </c>
      <c r="F5" s="25">
        <f>'May 20'!B11</f>
        <v>0</v>
      </c>
      <c r="G5" s="25">
        <f>'June 20'!B11</f>
        <v>0</v>
      </c>
      <c r="H5" s="25">
        <f>'June 20'!B11</f>
        <v>0</v>
      </c>
      <c r="I5" s="25">
        <f>'August 20'!B11</f>
        <v>0</v>
      </c>
      <c r="J5" s="25">
        <f>'September 20'!B11</f>
        <v>0</v>
      </c>
      <c r="K5" s="25">
        <f>'October 20'!B11</f>
        <v>4</v>
      </c>
      <c r="L5" s="25">
        <f>'November 20'!B11</f>
        <v>0</v>
      </c>
      <c r="M5" s="25">
        <f>'December 20'!B11</f>
        <v>0</v>
      </c>
      <c r="N5" s="35">
        <f t="shared" si="0"/>
        <v>4</v>
      </c>
    </row>
    <row r="6" spans="1:14" x14ac:dyDescent="0.3">
      <c r="A6" s="4" t="s">
        <v>3</v>
      </c>
      <c r="B6" s="25">
        <f>'January 20'!B12</f>
        <v>24</v>
      </c>
      <c r="C6" s="25">
        <f>'February 20'!B12</f>
        <v>0</v>
      </c>
      <c r="D6" s="25">
        <f>'March 20'!B12</f>
        <v>0</v>
      </c>
      <c r="E6" s="25">
        <f>'April 20'!B12</f>
        <v>0</v>
      </c>
      <c r="F6" s="25">
        <f>'May 20'!B12</f>
        <v>0</v>
      </c>
      <c r="G6" s="25">
        <f>'June 20'!B12</f>
        <v>0</v>
      </c>
      <c r="H6" s="25">
        <f>'July 20'!B12</f>
        <v>0</v>
      </c>
      <c r="I6" s="25">
        <f>'August 20'!B12</f>
        <v>0</v>
      </c>
      <c r="J6" s="25">
        <f>'September 20'!B12</f>
        <v>0</v>
      </c>
      <c r="K6" s="25">
        <f>'October 20'!B12</f>
        <v>0</v>
      </c>
      <c r="L6" s="25">
        <f>'November 20'!B12</f>
        <v>0</v>
      </c>
      <c r="M6" s="25">
        <f>'December 20'!B12</f>
        <v>0</v>
      </c>
      <c r="N6" s="35">
        <f t="shared" si="0"/>
        <v>24</v>
      </c>
    </row>
    <row r="7" spans="1:14" x14ac:dyDescent="0.3">
      <c r="A7" s="4" t="s">
        <v>4</v>
      </c>
      <c r="B7" s="25">
        <f>'January 20'!B13</f>
        <v>50</v>
      </c>
      <c r="C7" s="25">
        <f>'February 20'!B13</f>
        <v>40</v>
      </c>
      <c r="D7" s="25">
        <f>'March 20'!B13</f>
        <v>22</v>
      </c>
      <c r="E7" s="25">
        <f>'April 20'!B13</f>
        <v>0</v>
      </c>
      <c r="F7" s="25">
        <f>'May 20'!B13</f>
        <v>0</v>
      </c>
      <c r="G7" s="25">
        <f>'June 20'!B13</f>
        <v>0</v>
      </c>
      <c r="H7" s="25">
        <f>'July 20'!B13</f>
        <v>0</v>
      </c>
      <c r="I7" s="25">
        <f>'August 20'!B13</f>
        <v>0</v>
      </c>
      <c r="J7" s="25">
        <f>'September 20'!B13</f>
        <v>33</v>
      </c>
      <c r="K7" s="25">
        <f>'October 20'!B13</f>
        <v>0</v>
      </c>
      <c r="L7" s="25">
        <f>'November 20'!B13</f>
        <v>0</v>
      </c>
      <c r="M7" s="25">
        <f>'December 20'!B13</f>
        <v>0</v>
      </c>
      <c r="N7" s="35">
        <f t="shared" si="0"/>
        <v>145</v>
      </c>
    </row>
    <row r="8" spans="1:14" x14ac:dyDescent="0.3">
      <c r="A8" s="4" t="s">
        <v>5</v>
      </c>
      <c r="B8" s="25">
        <f>'January 20'!B14</f>
        <v>0</v>
      </c>
      <c r="C8" s="25">
        <f>'February 20'!B14</f>
        <v>0</v>
      </c>
      <c r="D8" s="25">
        <f>'March 20'!B14</f>
        <v>0</v>
      </c>
      <c r="E8" s="25">
        <f>'April 20'!B14</f>
        <v>0</v>
      </c>
      <c r="F8" s="25">
        <f>'May 20'!B14</f>
        <v>0</v>
      </c>
      <c r="G8" s="25">
        <v>0</v>
      </c>
      <c r="H8" s="25">
        <f>'July 20'!B14</f>
        <v>0</v>
      </c>
      <c r="I8" s="25">
        <f>'August 20'!B14</f>
        <v>0</v>
      </c>
      <c r="J8" s="25">
        <f>'September 20'!B14</f>
        <v>0</v>
      </c>
      <c r="K8" s="25">
        <f>'October 20'!B14</f>
        <v>0</v>
      </c>
      <c r="L8" s="25">
        <f>'November 20'!B14</f>
        <v>0</v>
      </c>
      <c r="M8" s="25">
        <f>'December 20'!B14</f>
        <v>0</v>
      </c>
      <c r="N8" s="35">
        <f t="shared" si="0"/>
        <v>0</v>
      </c>
    </row>
    <row r="9" spans="1:14" x14ac:dyDescent="0.3">
      <c r="A9" s="4" t="s">
        <v>6</v>
      </c>
      <c r="B9" s="25">
        <f>'January 20'!B15</f>
        <v>0</v>
      </c>
      <c r="C9" s="25">
        <f>'February 20'!B15</f>
        <v>20</v>
      </c>
      <c r="D9" s="25">
        <f>'March 20'!B15</f>
        <v>0</v>
      </c>
      <c r="E9" s="25">
        <f>'April 20'!B15</f>
        <v>0</v>
      </c>
      <c r="F9" s="25">
        <f>'May 20'!B15</f>
        <v>0</v>
      </c>
      <c r="G9" s="25">
        <f>'June 20'!B15</f>
        <v>0</v>
      </c>
      <c r="H9" s="25">
        <f>'July 20'!B15</f>
        <v>0</v>
      </c>
      <c r="I9" s="25">
        <f>'August 20'!B15</f>
        <v>0</v>
      </c>
      <c r="J9" s="25">
        <f>'September 20'!B15</f>
        <v>0</v>
      </c>
      <c r="K9" s="25">
        <f>'October 20'!B15</f>
        <v>0</v>
      </c>
      <c r="L9" s="25">
        <f>'November 20'!B15</f>
        <v>0</v>
      </c>
      <c r="M9" s="25">
        <f>'December 20'!B15</f>
        <v>50</v>
      </c>
      <c r="N9" s="35">
        <f t="shared" si="0"/>
        <v>70</v>
      </c>
    </row>
    <row r="10" spans="1:14" x14ac:dyDescent="0.3">
      <c r="A10" s="4" t="s">
        <v>7</v>
      </c>
      <c r="B10" s="25">
        <f>'January 20'!B16</f>
        <v>30</v>
      </c>
      <c r="C10" s="25">
        <f>'February 20'!B16</f>
        <v>30</v>
      </c>
      <c r="D10" s="25">
        <f>'March 20'!B16</f>
        <v>40</v>
      </c>
      <c r="E10" s="25">
        <f>'April 20'!B16</f>
        <v>0</v>
      </c>
      <c r="F10" s="25">
        <f>'May 20'!B16</f>
        <v>0</v>
      </c>
      <c r="G10" s="25">
        <f>'June 20'!B16</f>
        <v>0</v>
      </c>
      <c r="H10" s="25">
        <f>'July 20'!B16</f>
        <v>0</v>
      </c>
      <c r="I10" s="25">
        <f>'August 20'!B16</f>
        <v>0</v>
      </c>
      <c r="J10" s="25">
        <f>'September 20'!B16</f>
        <v>0</v>
      </c>
      <c r="K10" s="25">
        <f>'October 20'!B16</f>
        <v>0</v>
      </c>
      <c r="L10" s="25">
        <f>'November 20'!B16</f>
        <v>0</v>
      </c>
      <c r="M10" s="25">
        <f>'December 20'!B16</f>
        <v>0</v>
      </c>
      <c r="N10" s="35">
        <f t="shared" si="0"/>
        <v>100</v>
      </c>
    </row>
    <row r="11" spans="1:14" s="102" customFormat="1" x14ac:dyDescent="0.3">
      <c r="A11" s="4" t="s">
        <v>87</v>
      </c>
      <c r="B11" s="25"/>
      <c r="C11" s="25"/>
      <c r="D11" s="25"/>
      <c r="E11" s="25"/>
      <c r="F11" s="25">
        <f>'May 20'!B17</f>
        <v>0</v>
      </c>
      <c r="G11" s="25">
        <f>'June 20'!B17</f>
        <v>0</v>
      </c>
      <c r="H11" s="25">
        <f>'July 20'!B17</f>
        <v>0</v>
      </c>
      <c r="I11" s="25">
        <f>'August 20'!B17</f>
        <v>0</v>
      </c>
      <c r="J11" s="25">
        <f>'September 20'!B17</f>
        <v>57</v>
      </c>
      <c r="K11" s="25">
        <f>'October 20'!B17</f>
        <v>190</v>
      </c>
      <c r="L11" s="25">
        <f>'November 20'!B17</f>
        <v>0</v>
      </c>
      <c r="M11" s="25">
        <f>'December 20'!B17</f>
        <v>0</v>
      </c>
      <c r="N11" s="35">
        <f t="shared" si="0"/>
        <v>247</v>
      </c>
    </row>
    <row r="12" spans="1:14" x14ac:dyDescent="0.3">
      <c r="A12" s="4" t="s">
        <v>8</v>
      </c>
      <c r="B12" s="25">
        <f>'January 20'!B17</f>
        <v>108</v>
      </c>
      <c r="C12" s="25">
        <f>'February 20'!B17</f>
        <v>25</v>
      </c>
      <c r="D12" s="25">
        <f>'March 20'!B17</f>
        <v>33</v>
      </c>
      <c r="E12" s="25">
        <f>'April 20'!B17</f>
        <v>0</v>
      </c>
      <c r="F12" s="25">
        <f>'May 20'!B18</f>
        <v>0</v>
      </c>
      <c r="G12" s="25">
        <f>'June 20'!B18</f>
        <v>0</v>
      </c>
      <c r="H12" s="25">
        <f>'July 20'!B18</f>
        <v>0</v>
      </c>
      <c r="I12" s="25">
        <f>'August 20'!B18</f>
        <v>0</v>
      </c>
      <c r="J12" s="25">
        <f>'September 20'!B18</f>
        <v>63</v>
      </c>
      <c r="K12" s="25">
        <f>'October 20'!B18</f>
        <v>0</v>
      </c>
      <c r="L12" s="25">
        <f>'November 20'!B18</f>
        <v>0</v>
      </c>
      <c r="M12" s="25">
        <f>'December 20'!B18</f>
        <v>152</v>
      </c>
      <c r="N12" s="35">
        <f t="shared" si="0"/>
        <v>381</v>
      </c>
    </row>
    <row r="13" spans="1:14" x14ac:dyDescent="0.3">
      <c r="A13" s="4" t="s">
        <v>69</v>
      </c>
      <c r="B13" s="25">
        <f>'January 20'!B18</f>
        <v>0</v>
      </c>
      <c r="C13" s="25">
        <f>'February 20'!B18</f>
        <v>0</v>
      </c>
      <c r="D13" s="25">
        <f>'March 20'!B18</f>
        <v>0</v>
      </c>
      <c r="E13" s="25">
        <f>'April 20'!B18</f>
        <v>0</v>
      </c>
      <c r="F13" s="25">
        <f>'May 20'!B19</f>
        <v>0</v>
      </c>
      <c r="G13" s="25">
        <f>'June 20'!B19</f>
        <v>0</v>
      </c>
      <c r="H13" s="25">
        <f>'July 20'!B19</f>
        <v>0</v>
      </c>
      <c r="I13" s="25">
        <f>'August 20'!B19</f>
        <v>0</v>
      </c>
      <c r="J13" s="25">
        <f>'September 20'!B19</f>
        <v>0</v>
      </c>
      <c r="K13" s="25">
        <f>'October 20'!B19</f>
        <v>0</v>
      </c>
      <c r="L13" s="25">
        <f>'November 20'!B19</f>
        <v>0</v>
      </c>
      <c r="M13" s="25">
        <f>'December 20'!B19</f>
        <v>0</v>
      </c>
      <c r="N13" s="35">
        <f t="shared" si="0"/>
        <v>0</v>
      </c>
    </row>
    <row r="14" spans="1:14" x14ac:dyDescent="0.3">
      <c r="A14" s="4" t="s">
        <v>10</v>
      </c>
      <c r="B14" s="25">
        <f>'January 20'!B19</f>
        <v>41</v>
      </c>
      <c r="C14" s="25">
        <f>'February 20'!B19</f>
        <v>21</v>
      </c>
      <c r="D14" s="25">
        <f>'March 20'!B19</f>
        <v>18</v>
      </c>
      <c r="E14" s="25">
        <f>'April 20'!B19</f>
        <v>0</v>
      </c>
      <c r="F14" s="25">
        <f>'May 20'!B20</f>
        <v>59</v>
      </c>
      <c r="G14" s="25">
        <f>'June 20'!B20</f>
        <v>0</v>
      </c>
      <c r="H14" s="25">
        <f>'July 20'!B20</f>
        <v>0</v>
      </c>
      <c r="I14" s="25">
        <f>'August 20'!B20</f>
        <v>0</v>
      </c>
      <c r="J14" s="25">
        <f>'September 20'!B20</f>
        <v>0</v>
      </c>
      <c r="K14" s="25">
        <f>'October 20'!B20</f>
        <v>0</v>
      </c>
      <c r="L14" s="25">
        <f>'November 20'!B20</f>
        <v>0</v>
      </c>
      <c r="M14" s="25">
        <f>'December 20'!B20</f>
        <v>0</v>
      </c>
      <c r="N14" s="35">
        <f t="shared" si="0"/>
        <v>139</v>
      </c>
    </row>
    <row r="15" spans="1:14" x14ac:dyDescent="0.3">
      <c r="A15" s="4" t="s">
        <v>11</v>
      </c>
      <c r="B15" s="25">
        <f>'January 20'!B20</f>
        <v>179</v>
      </c>
      <c r="C15" s="25">
        <f>'February 20'!B20</f>
        <v>0</v>
      </c>
      <c r="D15" s="25">
        <f>'March 20'!B20</f>
        <v>0</v>
      </c>
      <c r="E15" s="25">
        <f>'April 20'!B20</f>
        <v>0</v>
      </c>
      <c r="F15" s="25">
        <f>'May 20'!B21</f>
        <v>0</v>
      </c>
      <c r="G15" s="25">
        <f>'June 20'!B21</f>
        <v>0</v>
      </c>
      <c r="H15" s="25">
        <f>'July 20'!B21</f>
        <v>0</v>
      </c>
      <c r="I15" s="25">
        <f>'August 20'!B21</f>
        <v>0</v>
      </c>
      <c r="J15" s="25">
        <f>'September 20'!B21</f>
        <v>0</v>
      </c>
      <c r="K15" s="25">
        <f>'October 20'!B21</f>
        <v>0</v>
      </c>
      <c r="L15" s="25">
        <f>'November 20'!B21</f>
        <v>0</v>
      </c>
      <c r="M15" s="25">
        <f>'December 20'!B21</f>
        <v>0</v>
      </c>
      <c r="N15" s="35">
        <f t="shared" si="0"/>
        <v>179</v>
      </c>
    </row>
    <row r="16" spans="1:14" x14ac:dyDescent="0.3">
      <c r="A16" s="4" t="s">
        <v>12</v>
      </c>
      <c r="B16" s="25">
        <f>'January 20'!B21</f>
        <v>0</v>
      </c>
      <c r="C16" s="25">
        <f>'February 20'!B21</f>
        <v>0</v>
      </c>
      <c r="D16" s="25">
        <f>'March 20'!B21</f>
        <v>0</v>
      </c>
      <c r="E16" s="25">
        <f>'April 20'!B21</f>
        <v>0</v>
      </c>
      <c r="F16" s="25">
        <f>'May 20'!B22</f>
        <v>0</v>
      </c>
      <c r="G16" s="25">
        <f>'June 20'!B22</f>
        <v>0</v>
      </c>
      <c r="H16" s="25">
        <f>'July 20'!B22</f>
        <v>0</v>
      </c>
      <c r="I16" s="25">
        <f>'August 20'!B22</f>
        <v>0</v>
      </c>
      <c r="J16" s="25">
        <f>'September 20'!B22</f>
        <v>0</v>
      </c>
      <c r="K16" s="25">
        <f>'October 20'!B22</f>
        <v>0</v>
      </c>
      <c r="L16" s="25">
        <f>'November 20'!B22</f>
        <v>0</v>
      </c>
      <c r="M16" s="25">
        <f>'December 20'!B22</f>
        <v>0</v>
      </c>
      <c r="N16" s="35">
        <f t="shared" si="0"/>
        <v>0</v>
      </c>
    </row>
    <row r="17" spans="1:14" x14ac:dyDescent="0.3">
      <c r="A17" s="4" t="s">
        <v>13</v>
      </c>
      <c r="B17" s="25">
        <f>'January 20'!B22</f>
        <v>0</v>
      </c>
      <c r="C17" s="25">
        <f>'February 20'!B22</f>
        <v>24</v>
      </c>
      <c r="D17" s="25">
        <f>'March 20'!B22</f>
        <v>0</v>
      </c>
      <c r="E17" s="25">
        <f>'April 20'!B22</f>
        <v>0</v>
      </c>
      <c r="F17" s="25">
        <f>'May 20'!B23</f>
        <v>0</v>
      </c>
      <c r="G17" s="25">
        <f>'June 20'!B23</f>
        <v>0</v>
      </c>
      <c r="H17" s="25">
        <f>'July 20'!B23</f>
        <v>0</v>
      </c>
      <c r="I17" s="25">
        <f>'August 20'!B23</f>
        <v>0</v>
      </c>
      <c r="J17" s="25">
        <f>'September 20'!B23</f>
        <v>0</v>
      </c>
      <c r="K17" s="25">
        <f>'October 20'!B23</f>
        <v>0</v>
      </c>
      <c r="L17" s="25">
        <f>'November 20'!B23</f>
        <v>0</v>
      </c>
      <c r="M17" s="25">
        <f>'December 20'!B23</f>
        <v>0</v>
      </c>
      <c r="N17" s="35">
        <f t="shared" si="0"/>
        <v>24</v>
      </c>
    </row>
    <row r="18" spans="1:14" x14ac:dyDescent="0.3">
      <c r="A18" s="4" t="s">
        <v>14</v>
      </c>
      <c r="B18" s="25">
        <f>'January 20'!B23</f>
        <v>40</v>
      </c>
      <c r="C18" s="25">
        <f>'February 20'!B24</f>
        <v>30</v>
      </c>
      <c r="D18" s="25">
        <f>'March 20'!B23</f>
        <v>19</v>
      </c>
      <c r="E18" s="25">
        <f>'April 20'!B23</f>
        <v>0</v>
      </c>
      <c r="F18" s="25">
        <f>'May 20'!B24</f>
        <v>0</v>
      </c>
      <c r="G18" s="25">
        <f>'June 20'!B24</f>
        <v>0</v>
      </c>
      <c r="H18" s="25">
        <f>'July 20'!B24</f>
        <v>0</v>
      </c>
      <c r="I18" s="25">
        <f>'August 20'!B24</f>
        <v>0</v>
      </c>
      <c r="J18" s="25">
        <f>'September 20'!B24</f>
        <v>0</v>
      </c>
      <c r="K18" s="25">
        <f>'October 20'!B24</f>
        <v>0</v>
      </c>
      <c r="L18" s="25">
        <f>'November 20'!B24</f>
        <v>0</v>
      </c>
      <c r="M18" s="25">
        <f>'December 20'!B24</f>
        <v>0</v>
      </c>
      <c r="N18" s="35">
        <f t="shared" si="0"/>
        <v>89</v>
      </c>
    </row>
    <row r="19" spans="1:14" x14ac:dyDescent="0.3">
      <c r="A19" s="4" t="s">
        <v>15</v>
      </c>
      <c r="B19" s="25">
        <f>'January 20'!B24</f>
        <v>20</v>
      </c>
      <c r="C19" s="25">
        <f>'February 20'!B25</f>
        <v>0</v>
      </c>
      <c r="D19" s="25">
        <f>'March 20'!B24</f>
        <v>0</v>
      </c>
      <c r="E19" s="25">
        <f>'April 20'!B24</f>
        <v>0</v>
      </c>
      <c r="F19" s="25">
        <f>'May 20'!B25</f>
        <v>0</v>
      </c>
      <c r="G19" s="25">
        <f>'June 20'!B25</f>
        <v>0</v>
      </c>
      <c r="H19" s="25">
        <f>'July 20'!B25</f>
        <v>0</v>
      </c>
      <c r="I19" s="25">
        <f>'August 20'!B25</f>
        <v>0</v>
      </c>
      <c r="J19" s="25">
        <f>'September 20'!B25</f>
        <v>0</v>
      </c>
      <c r="K19" s="25">
        <f>'October 20'!B25</f>
        <v>0</v>
      </c>
      <c r="L19" s="25">
        <f>'November 20'!B25</f>
        <v>0</v>
      </c>
      <c r="M19" s="25">
        <f>'December 20'!B25</f>
        <v>0</v>
      </c>
      <c r="N19" s="35">
        <f t="shared" si="0"/>
        <v>20</v>
      </c>
    </row>
    <row r="20" spans="1:14" x14ac:dyDescent="0.3">
      <c r="A20" s="4" t="s">
        <v>16</v>
      </c>
      <c r="B20" s="25">
        <f>'January 20'!B25</f>
        <v>0</v>
      </c>
      <c r="C20" s="25">
        <f>'February 20'!B26</f>
        <v>100</v>
      </c>
      <c r="D20" s="25">
        <f>'March 20'!B25</f>
        <v>0</v>
      </c>
      <c r="E20" s="25">
        <f>'April 20'!B25</f>
        <v>0</v>
      </c>
      <c r="F20" s="25">
        <f>'May 20'!B26</f>
        <v>0</v>
      </c>
      <c r="G20" s="25">
        <f>'June 20'!B26</f>
        <v>0</v>
      </c>
      <c r="H20" s="25">
        <f>'July 20'!B26</f>
        <v>0</v>
      </c>
      <c r="I20" s="25">
        <f>'August 20'!B26</f>
        <v>0</v>
      </c>
      <c r="J20" s="25">
        <f>'September 20'!B26</f>
        <v>0</v>
      </c>
      <c r="K20" s="25">
        <f>'October 20'!B26</f>
        <v>0</v>
      </c>
      <c r="L20" s="25">
        <f>'November 20'!B26</f>
        <v>0</v>
      </c>
      <c r="M20" s="25">
        <f>'December 20'!B26</f>
        <v>0</v>
      </c>
      <c r="N20" s="35">
        <f t="shared" si="0"/>
        <v>100</v>
      </c>
    </row>
    <row r="21" spans="1:14" x14ac:dyDescent="0.3">
      <c r="A21" s="4" t="s">
        <v>70</v>
      </c>
      <c r="B21" s="25">
        <f>'January 20'!B26</f>
        <v>0</v>
      </c>
      <c r="C21" s="25">
        <f>'February 20'!B27</f>
        <v>13</v>
      </c>
      <c r="D21" s="25">
        <f>'March 20'!B26</f>
        <v>41</v>
      </c>
      <c r="E21" s="25">
        <f>'April 20'!B26</f>
        <v>0</v>
      </c>
      <c r="F21" s="25">
        <f>'May 20'!B27</f>
        <v>0</v>
      </c>
      <c r="G21" s="25">
        <f>'June 20'!B27</f>
        <v>0</v>
      </c>
      <c r="H21" s="25">
        <f>'July 20'!B27</f>
        <v>0</v>
      </c>
      <c r="I21" s="25">
        <f>'August 20'!B27</f>
        <v>0</v>
      </c>
      <c r="J21" s="25">
        <f>'September 20'!B27</f>
        <v>0</v>
      </c>
      <c r="K21" s="25">
        <f>'October 20'!B27</f>
        <v>0</v>
      </c>
      <c r="L21" s="25">
        <f>'November 20'!B27</f>
        <v>40</v>
      </c>
      <c r="M21" s="25">
        <f>'December 20'!B27</f>
        <v>0</v>
      </c>
      <c r="N21" s="35">
        <f t="shared" si="0"/>
        <v>94</v>
      </c>
    </row>
    <row r="22" spans="1:14" x14ac:dyDescent="0.3">
      <c r="A22" s="4" t="s">
        <v>18</v>
      </c>
      <c r="B22" s="25">
        <f>'January 20'!B27</f>
        <v>80</v>
      </c>
      <c r="C22" s="25">
        <f>'February 20'!B28</f>
        <v>0</v>
      </c>
      <c r="D22" s="25">
        <f>'March 20'!B27</f>
        <v>0</v>
      </c>
      <c r="E22" s="25">
        <f>'April 20'!B27</f>
        <v>0</v>
      </c>
      <c r="F22" s="25">
        <f>'May 20'!B28</f>
        <v>0</v>
      </c>
      <c r="G22" s="25">
        <f>'June 20'!B28</f>
        <v>0</v>
      </c>
      <c r="H22" s="25">
        <f>'July 20'!B28</f>
        <v>0</v>
      </c>
      <c r="I22" s="25">
        <f>'August 20'!B28</f>
        <v>0</v>
      </c>
      <c r="J22" s="25">
        <f>'September 20'!B28</f>
        <v>31</v>
      </c>
      <c r="K22" s="25">
        <f>'October 20'!B28</f>
        <v>50</v>
      </c>
      <c r="L22" s="25">
        <f>'November 20'!B28</f>
        <v>0</v>
      </c>
      <c r="M22" s="25">
        <f>'December 20'!B28</f>
        <v>0</v>
      </c>
      <c r="N22" s="35">
        <f t="shared" si="0"/>
        <v>161</v>
      </c>
    </row>
    <row r="23" spans="1:14" x14ac:dyDescent="0.3">
      <c r="A23" s="4" t="s">
        <v>76</v>
      </c>
      <c r="B23" s="25">
        <f>'January 20'!B28</f>
        <v>0</v>
      </c>
      <c r="C23" s="25">
        <f>'February 20'!B29</f>
        <v>60</v>
      </c>
      <c r="D23" s="25">
        <f>'March 20'!B28</f>
        <v>0</v>
      </c>
      <c r="E23" s="25">
        <f>'April 20'!B28</f>
        <v>0</v>
      </c>
      <c r="F23" s="25">
        <f>'May 20'!B29</f>
        <v>0</v>
      </c>
      <c r="G23" s="25">
        <f>'June 20'!B29</f>
        <v>0</v>
      </c>
      <c r="H23" s="25">
        <f>'July 20'!B29</f>
        <v>0</v>
      </c>
      <c r="I23" s="25">
        <f>'August 20'!B29</f>
        <v>67.75</v>
      </c>
      <c r="J23" s="25">
        <f>'September 20'!B29</f>
        <v>0</v>
      </c>
      <c r="K23" s="25">
        <f>'October 20'!B29</f>
        <v>0</v>
      </c>
      <c r="L23" s="25">
        <f>'November 20'!B29</f>
        <v>0</v>
      </c>
      <c r="M23" s="25">
        <f>'December 20'!B29</f>
        <v>0</v>
      </c>
      <c r="N23" s="35">
        <f t="shared" si="0"/>
        <v>127.75</v>
      </c>
    </row>
    <row r="24" spans="1:14" x14ac:dyDescent="0.3">
      <c r="A24" s="4" t="s">
        <v>77</v>
      </c>
      <c r="B24" s="25">
        <f>'January 20'!B29</f>
        <v>95</v>
      </c>
      <c r="C24" s="25">
        <f>'February 20'!B30</f>
        <v>40</v>
      </c>
      <c r="D24" s="25">
        <f>'March 20'!B29</f>
        <v>0</v>
      </c>
      <c r="E24" s="25">
        <f>'April 20'!B29</f>
        <v>0</v>
      </c>
      <c r="F24" s="25">
        <f>'May 20'!B30</f>
        <v>0</v>
      </c>
      <c r="G24" s="25">
        <f>'June 20'!B30</f>
        <v>0</v>
      </c>
      <c r="H24" s="25">
        <f>'July 20'!B30</f>
        <v>0</v>
      </c>
      <c r="I24" s="25">
        <f>'August 20'!B30</f>
        <v>0</v>
      </c>
      <c r="J24" s="25">
        <f>'September 20'!B30</f>
        <v>0</v>
      </c>
      <c r="K24" s="25">
        <f>'October 20'!B30</f>
        <v>0</v>
      </c>
      <c r="L24" s="25">
        <f>'November 20'!B30</f>
        <v>0</v>
      </c>
      <c r="M24" s="25">
        <f>'December 20'!B30</f>
        <v>0</v>
      </c>
      <c r="N24" s="35">
        <f t="shared" si="0"/>
        <v>135</v>
      </c>
    </row>
    <row r="25" spans="1:14" x14ac:dyDescent="0.3">
      <c r="A25" s="4" t="s">
        <v>21</v>
      </c>
      <c r="B25" s="25">
        <f>'January 20'!B30</f>
        <v>0</v>
      </c>
      <c r="C25" s="25">
        <f>'February 20'!B31</f>
        <v>0</v>
      </c>
      <c r="D25" s="78">
        <f>'March 20'!B30</f>
        <v>0</v>
      </c>
      <c r="E25" s="78">
        <f>'April 20'!B30</f>
        <v>0</v>
      </c>
      <c r="F25" s="78">
        <f>'May 20'!B31</f>
        <v>0</v>
      </c>
      <c r="G25" s="78">
        <f>'June 20'!B31</f>
        <v>0</v>
      </c>
      <c r="H25" s="25">
        <f>'July 20'!B31</f>
        <v>0</v>
      </c>
      <c r="I25" s="78">
        <f>'August 20'!B31</f>
        <v>0</v>
      </c>
      <c r="J25" s="78">
        <f>'September 20'!B31</f>
        <v>0</v>
      </c>
      <c r="K25" s="78">
        <f>'October 20'!B31</f>
        <v>0</v>
      </c>
      <c r="L25" s="78">
        <f>'November 20'!B31</f>
        <v>0</v>
      </c>
      <c r="M25" s="78">
        <f>'December 20'!B31</f>
        <v>0</v>
      </c>
      <c r="N25" s="79">
        <f t="shared" si="0"/>
        <v>0</v>
      </c>
    </row>
    <row r="26" spans="1:14" ht="16.5" customHeight="1" x14ac:dyDescent="0.3">
      <c r="A26" s="80"/>
      <c r="B26" s="109"/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30">
        <f>SUM(N3:N25)</f>
        <v>2457.13</v>
      </c>
    </row>
    <row r="27" spans="1:14" x14ac:dyDescent="0.3">
      <c r="A27" s="87" t="s">
        <v>72</v>
      </c>
      <c r="B27" s="110">
        <f>'January 20'!B32</f>
        <v>0</v>
      </c>
      <c r="C27" s="111">
        <f>'February 20'!B32</f>
        <v>0</v>
      </c>
      <c r="D27" s="111">
        <f>'March 20'!B32</f>
        <v>0</v>
      </c>
      <c r="E27" s="111">
        <f>'April 20'!B32</f>
        <v>0</v>
      </c>
      <c r="F27" s="111">
        <f>'May 20'!B33</f>
        <v>0</v>
      </c>
      <c r="G27" s="111">
        <f>'June 20'!B33</f>
        <v>0</v>
      </c>
      <c r="H27" s="111">
        <f>'July 20'!C33</f>
        <v>0</v>
      </c>
      <c r="I27" s="111">
        <f>'August 20'!B33</f>
        <v>0</v>
      </c>
      <c r="J27" s="111">
        <f>'September 20'!B33</f>
        <v>0</v>
      </c>
      <c r="K27" s="111">
        <f>'October 20'!B33</f>
        <v>0</v>
      </c>
      <c r="L27" s="111">
        <f>'November 20'!B33</f>
        <v>0</v>
      </c>
      <c r="M27" s="112">
        <f>'December 20'!B33</f>
        <v>0</v>
      </c>
      <c r="N27" s="106">
        <f>SUM(B27:M27)</f>
        <v>0</v>
      </c>
    </row>
    <row r="28" spans="1:14" x14ac:dyDescent="0.3">
      <c r="A28" s="87" t="s">
        <v>28</v>
      </c>
      <c r="B28" s="113">
        <f>'January 20'!B33</f>
        <v>673.85</v>
      </c>
      <c r="C28" s="86">
        <f>'February 20'!B33</f>
        <v>709.85</v>
      </c>
      <c r="D28" s="86">
        <f>'March 20'!B33</f>
        <v>716.7</v>
      </c>
      <c r="E28" s="86">
        <f>'April 20'!B33</f>
        <v>0</v>
      </c>
      <c r="F28" s="86">
        <f>'May 20'!B34</f>
        <v>101.65</v>
      </c>
      <c r="G28" s="86">
        <f>'June 20'!B34</f>
        <v>68.25</v>
      </c>
      <c r="H28" s="86">
        <f>'July 20'!C34</f>
        <v>0</v>
      </c>
      <c r="I28" s="86">
        <f>'August 20'!B34</f>
        <v>689.11</v>
      </c>
      <c r="J28" s="86">
        <f>'September 20'!B34</f>
        <v>444.9</v>
      </c>
      <c r="K28" s="86">
        <f>'October 20'!B34</f>
        <v>0</v>
      </c>
      <c r="L28" s="86">
        <f>'November 20'!B34</f>
        <v>677.57</v>
      </c>
      <c r="M28" s="114">
        <f>'December 20'!B34</f>
        <v>0</v>
      </c>
      <c r="N28" s="84">
        <f>SUM(B28:M28)</f>
        <v>4081.8800000000006</v>
      </c>
    </row>
    <row r="29" spans="1:14" x14ac:dyDescent="0.3">
      <c r="A29" s="87" t="s">
        <v>73</v>
      </c>
      <c r="B29" s="113">
        <f>'January 20'!B34</f>
        <v>0</v>
      </c>
      <c r="C29" s="86">
        <f>'February 20'!B34</f>
        <v>0</v>
      </c>
      <c r="D29" s="86">
        <f>'March 20'!B34</f>
        <v>0</v>
      </c>
      <c r="E29" s="86">
        <f>'April 20'!B34</f>
        <v>0</v>
      </c>
      <c r="F29" s="86">
        <f>'May 20'!B35</f>
        <v>0</v>
      </c>
      <c r="G29" s="86">
        <f>'June 20'!B35</f>
        <v>0</v>
      </c>
      <c r="H29" s="86">
        <f>'July 20'!C35</f>
        <v>0</v>
      </c>
      <c r="I29" s="86">
        <f>'August 20'!B35</f>
        <v>0</v>
      </c>
      <c r="J29" s="86">
        <f>'September 20'!B35</f>
        <v>0</v>
      </c>
      <c r="K29" s="86">
        <f>'October 20'!B35</f>
        <v>0</v>
      </c>
      <c r="L29" s="86">
        <f>'November 20'!B35</f>
        <v>0</v>
      </c>
      <c r="M29" s="114">
        <f>'December 20'!B35</f>
        <v>0</v>
      </c>
      <c r="N29" s="84">
        <f>SUM(B29:M29)</f>
        <v>0</v>
      </c>
    </row>
    <row r="30" spans="1:14" x14ac:dyDescent="0.3">
      <c r="A30" s="87" t="s">
        <v>78</v>
      </c>
      <c r="B30" s="113">
        <f>'January 20'!B35</f>
        <v>0</v>
      </c>
      <c r="C30" s="86">
        <f>'February 20'!B35</f>
        <v>15.03</v>
      </c>
      <c r="D30" s="86">
        <f>'March 20'!B35</f>
        <v>6.87</v>
      </c>
      <c r="E30" s="86">
        <f>'April 20'!B35</f>
        <v>0</v>
      </c>
      <c r="F30" s="86">
        <f>'May 20'!B36</f>
        <v>0</v>
      </c>
      <c r="G30" s="86">
        <f>'June 20'!B36</f>
        <v>0</v>
      </c>
      <c r="H30" s="86">
        <f>'July 20'!C36</f>
        <v>0</v>
      </c>
      <c r="I30" s="86">
        <f>'August 20'!B36</f>
        <v>0</v>
      </c>
      <c r="J30" s="86">
        <f>'September 20'!B36</f>
        <v>50</v>
      </c>
      <c r="K30" s="86">
        <f>'October 20'!B36</f>
        <v>0</v>
      </c>
      <c r="L30" s="86">
        <f>'November 20'!B36</f>
        <v>0</v>
      </c>
      <c r="M30" s="114">
        <f>'December 20'!B36</f>
        <v>0</v>
      </c>
      <c r="N30" s="84">
        <f>SUM(B30:M30)</f>
        <v>71.900000000000006</v>
      </c>
    </row>
    <row r="31" spans="1:14" x14ac:dyDescent="0.3">
      <c r="A31" s="87" t="s">
        <v>55</v>
      </c>
      <c r="B31" s="120">
        <f>'January 20'!B36</f>
        <v>0</v>
      </c>
      <c r="C31" s="121">
        <f>'February 20'!B36</f>
        <v>0</v>
      </c>
      <c r="D31" s="121">
        <f>'March 20'!B36</f>
        <v>0</v>
      </c>
      <c r="E31" s="121">
        <f>'April 20'!B36</f>
        <v>0</v>
      </c>
      <c r="F31" s="121">
        <f>'May 20'!B37</f>
        <v>0</v>
      </c>
      <c r="G31" s="121">
        <f>'June 20'!B37</f>
        <v>0</v>
      </c>
      <c r="H31" s="121">
        <f>'July 20'!C37</f>
        <v>0</v>
      </c>
      <c r="I31" s="121">
        <f>'August 20'!B37</f>
        <v>0</v>
      </c>
      <c r="J31" s="121">
        <f>'September 20'!B37</f>
        <v>0</v>
      </c>
      <c r="K31" s="121">
        <f>'October 20'!B37</f>
        <v>0</v>
      </c>
      <c r="L31" s="121">
        <f>'November 20'!B37</f>
        <v>0</v>
      </c>
      <c r="M31" s="122">
        <f>'December 20'!B37</f>
        <v>0</v>
      </c>
      <c r="N31" s="107">
        <f>SUM(B31:M31)</f>
        <v>0</v>
      </c>
    </row>
    <row r="32" spans="1:14" x14ac:dyDescent="0.3">
      <c r="B32" s="123"/>
      <c r="C32" s="124"/>
      <c r="D32" s="124"/>
      <c r="E32" s="124"/>
      <c r="F32" s="121"/>
      <c r="G32" s="124"/>
      <c r="H32" s="124"/>
      <c r="I32" s="124"/>
      <c r="J32" s="124"/>
      <c r="K32" s="124"/>
      <c r="L32" s="124"/>
      <c r="M32" s="125"/>
      <c r="N32" s="33"/>
    </row>
    <row r="33" spans="1:14" x14ac:dyDescent="0.3">
      <c r="A33" s="105" t="s">
        <v>26</v>
      </c>
      <c r="B33" s="115">
        <f t="shared" ref="B33:M33" si="1">SUM(B3:B32)</f>
        <v>1455.85</v>
      </c>
      <c r="C33" s="116">
        <f t="shared" si="1"/>
        <v>1232.8799999999999</v>
      </c>
      <c r="D33" s="116">
        <f t="shared" si="1"/>
        <v>989.57</v>
      </c>
      <c r="E33" s="116">
        <f t="shared" si="1"/>
        <v>0</v>
      </c>
      <c r="F33" s="116">
        <f t="shared" si="1"/>
        <v>181.65</v>
      </c>
      <c r="G33" s="116">
        <f t="shared" si="1"/>
        <v>68.25</v>
      </c>
      <c r="H33" s="116">
        <f t="shared" si="1"/>
        <v>0</v>
      </c>
      <c r="I33" s="116">
        <f t="shared" si="1"/>
        <v>756.86</v>
      </c>
      <c r="J33" s="116">
        <f t="shared" si="1"/>
        <v>678.9</v>
      </c>
      <c r="K33" s="116">
        <f t="shared" si="1"/>
        <v>244</v>
      </c>
      <c r="L33" s="116">
        <f t="shared" si="1"/>
        <v>717.57</v>
      </c>
      <c r="M33" s="117">
        <f t="shared" si="1"/>
        <v>285.38</v>
      </c>
      <c r="N33" s="108">
        <f>SUM(N26:N31)</f>
        <v>6610.91</v>
      </c>
    </row>
    <row r="35" spans="1:14" x14ac:dyDescent="0.3">
      <c r="A35" s="133" t="s">
        <v>27</v>
      </c>
      <c r="B35" s="134"/>
      <c r="C35" s="134"/>
      <c r="D35" s="134"/>
      <c r="E35" s="134"/>
      <c r="F35" s="134"/>
      <c r="G35" s="134"/>
      <c r="H35" s="134"/>
      <c r="I35" s="134"/>
      <c r="J35" s="134"/>
      <c r="K35" s="134"/>
      <c r="L35" s="134"/>
      <c r="M35" s="134"/>
      <c r="N35" s="135"/>
    </row>
    <row r="36" spans="1:14" x14ac:dyDescent="0.3">
      <c r="A36" s="118" t="s">
        <v>28</v>
      </c>
      <c r="B36" s="110">
        <f>'January 20'!B41</f>
        <v>683.58</v>
      </c>
      <c r="C36" s="111">
        <f>'February 20'!B41</f>
        <v>709.85</v>
      </c>
      <c r="D36" s="111">
        <f>'March 20'!B41</f>
        <v>716.7</v>
      </c>
      <c r="E36" s="111">
        <f>'April 20'!B41</f>
        <v>0</v>
      </c>
      <c r="F36" s="111">
        <f>'May 20'!B42</f>
        <v>113.14</v>
      </c>
      <c r="G36" s="111">
        <f>'June 20'!B42</f>
        <v>81.62</v>
      </c>
      <c r="H36" s="111">
        <f>'July 20'!B42</f>
        <v>0</v>
      </c>
      <c r="I36" s="111">
        <f>'August 20'!B42</f>
        <v>748.03</v>
      </c>
      <c r="J36" s="111">
        <f>'September 20'!B42</f>
        <v>516.29999999999995</v>
      </c>
      <c r="K36" s="111">
        <f>'October 20'!B42</f>
        <v>316.31</v>
      </c>
      <c r="L36" s="111">
        <f>'November 20'!B42</f>
        <v>476.57</v>
      </c>
      <c r="M36" s="112">
        <f>'December 20'!B42</f>
        <v>0</v>
      </c>
      <c r="N36" s="117">
        <f>SUM(B36:M36)</f>
        <v>4362.1000000000004</v>
      </c>
    </row>
    <row r="37" spans="1:14" x14ac:dyDescent="0.3">
      <c r="A37" s="119" t="s">
        <v>81</v>
      </c>
      <c r="B37" s="113">
        <f>'January 20'!B42</f>
        <v>60</v>
      </c>
      <c r="C37" s="86">
        <f>'February 20'!B42</f>
        <v>153.96</v>
      </c>
      <c r="D37" s="86">
        <f>'March 20'!B42</f>
        <v>99.64</v>
      </c>
      <c r="E37" s="86">
        <f>'April 20'!B42</f>
        <v>0</v>
      </c>
      <c r="F37" s="86">
        <f>'May 20'!B43</f>
        <v>0</v>
      </c>
      <c r="G37" s="86">
        <f>'June 20'!B43</f>
        <v>26.55</v>
      </c>
      <c r="H37" s="86">
        <f>'July 20'!B43</f>
        <v>30.73</v>
      </c>
      <c r="I37" s="86">
        <f>'August 20'!B43</f>
        <v>26.76</v>
      </c>
      <c r="J37" s="86">
        <f>'September 20'!B43</f>
        <v>0</v>
      </c>
      <c r="K37" s="86">
        <f>'October 20'!B43</f>
        <v>0</v>
      </c>
      <c r="L37" s="86">
        <f>'November 20'!B43</f>
        <v>0</v>
      </c>
      <c r="M37" s="114">
        <f>'December 20'!B43</f>
        <v>0</v>
      </c>
      <c r="N37" s="84">
        <f t="shared" ref="N37:N44" si="2">SUM(B37:M37)</f>
        <v>397.64000000000004</v>
      </c>
    </row>
    <row r="38" spans="1:14" x14ac:dyDescent="0.3">
      <c r="A38" s="119" t="s">
        <v>82</v>
      </c>
      <c r="B38" s="113">
        <f>'January 20'!B43</f>
        <v>157.05000000000001</v>
      </c>
      <c r="C38" s="86">
        <f>'February 20'!B43</f>
        <v>146.55000000000001</v>
      </c>
      <c r="D38" s="86">
        <f>'March 20'!B43</f>
        <v>182.75</v>
      </c>
      <c r="E38" s="86">
        <f>'April 20'!B43</f>
        <v>0</v>
      </c>
      <c r="F38" s="86">
        <f>'May 20'!B44</f>
        <v>0</v>
      </c>
      <c r="G38" s="86">
        <f>'June 20'!B44</f>
        <v>0</v>
      </c>
      <c r="H38" s="86">
        <f>'July 20'!B44</f>
        <v>0</v>
      </c>
      <c r="I38" s="86">
        <f>'August 20'!B44</f>
        <v>0</v>
      </c>
      <c r="J38" s="86">
        <f>'September 20'!B44</f>
        <v>0</v>
      </c>
      <c r="K38" s="86">
        <f>'October 20'!B44</f>
        <v>0</v>
      </c>
      <c r="L38" s="86">
        <f>'November 20'!B44</f>
        <v>20</v>
      </c>
      <c r="M38" s="114">
        <f>'December 20'!B44</f>
        <v>0</v>
      </c>
      <c r="N38" s="84">
        <f t="shared" si="2"/>
        <v>506.35</v>
      </c>
    </row>
    <row r="39" spans="1:14" x14ac:dyDescent="0.3">
      <c r="A39" s="119" t="s">
        <v>73</v>
      </c>
      <c r="B39" s="113">
        <f>'January 20'!B44</f>
        <v>0</v>
      </c>
      <c r="C39" s="86">
        <f>'February 20'!B44</f>
        <v>0</v>
      </c>
      <c r="D39" s="86">
        <f>'March 20'!B44</f>
        <v>0</v>
      </c>
      <c r="E39" s="86">
        <f>'April 20'!B44</f>
        <v>0</v>
      </c>
      <c r="F39" s="86">
        <f>'May 20'!B45</f>
        <v>0</v>
      </c>
      <c r="G39" s="86">
        <f>'June 20'!B45</f>
        <v>0</v>
      </c>
      <c r="H39" s="86">
        <f>'July 20'!B45</f>
        <v>0</v>
      </c>
      <c r="I39" s="86">
        <f>'August 20'!B45</f>
        <v>0</v>
      </c>
      <c r="J39" s="86">
        <f>'September 20'!B45</f>
        <v>0</v>
      </c>
      <c r="K39" s="86">
        <f>'October 20'!B45</f>
        <v>0</v>
      </c>
      <c r="L39" s="86">
        <f>'November 20'!B45</f>
        <v>0</v>
      </c>
      <c r="M39" s="114">
        <f>'December 20'!B45</f>
        <v>587.89</v>
      </c>
      <c r="N39" s="84">
        <f t="shared" si="2"/>
        <v>587.89</v>
      </c>
    </row>
    <row r="40" spans="1:14" x14ac:dyDescent="0.3">
      <c r="A40" s="119" t="s">
        <v>72</v>
      </c>
      <c r="B40" s="113">
        <f>'January 20'!B45</f>
        <v>8.1999999999999993</v>
      </c>
      <c r="C40" s="86">
        <f>'February 20'!B45</f>
        <v>0</v>
      </c>
      <c r="D40" s="86">
        <f>'March 20'!B45</f>
        <v>0</v>
      </c>
      <c r="E40" s="86">
        <f>'April 20'!B45</f>
        <v>0</v>
      </c>
      <c r="F40" s="86">
        <f>'May 20'!B46</f>
        <v>0</v>
      </c>
      <c r="G40" s="86">
        <f>'June 20'!B46</f>
        <v>0</v>
      </c>
      <c r="H40" s="86">
        <f>'July 20'!B46</f>
        <v>0</v>
      </c>
      <c r="I40" s="86">
        <f>'August 20'!B46</f>
        <v>0</v>
      </c>
      <c r="J40" s="86">
        <f>'September 20'!B46</f>
        <v>0</v>
      </c>
      <c r="K40" s="86">
        <f>'October 20'!B46</f>
        <v>0</v>
      </c>
      <c r="L40" s="86">
        <f>'November 20'!B46</f>
        <v>0</v>
      </c>
      <c r="M40" s="114">
        <f>'December 20'!B46</f>
        <v>0</v>
      </c>
      <c r="N40" s="84">
        <f t="shared" si="2"/>
        <v>8.1999999999999993</v>
      </c>
    </row>
    <row r="41" spans="1:14" x14ac:dyDescent="0.3">
      <c r="A41" s="119" t="s">
        <v>79</v>
      </c>
      <c r="B41" s="113">
        <f>'January 20'!B46</f>
        <v>1000</v>
      </c>
      <c r="C41" s="86">
        <f>'February 20'!B46</f>
        <v>949.52</v>
      </c>
      <c r="D41" s="86">
        <f>'March 20'!B46</f>
        <v>0</v>
      </c>
      <c r="E41" s="86">
        <f>'April 20'!B46</f>
        <v>0</v>
      </c>
      <c r="F41" s="86">
        <f>'May 20'!B47</f>
        <v>0</v>
      </c>
      <c r="G41" s="86">
        <f>'June 20'!B47</f>
        <v>0</v>
      </c>
      <c r="H41" s="86">
        <f>'July 20'!B47</f>
        <v>0</v>
      </c>
      <c r="I41" s="86">
        <f>'August 20'!B47</f>
        <v>0</v>
      </c>
      <c r="J41" s="86">
        <f>'September 20'!B47</f>
        <v>0</v>
      </c>
      <c r="K41" s="86">
        <f>'October 20'!B47</f>
        <v>600</v>
      </c>
      <c r="L41" s="86">
        <f>'November 20'!B47</f>
        <v>0</v>
      </c>
      <c r="M41" s="114">
        <f>'December 20'!B47</f>
        <v>0</v>
      </c>
      <c r="N41" s="84">
        <f t="shared" si="2"/>
        <v>2549.52</v>
      </c>
    </row>
    <row r="42" spans="1:14" x14ac:dyDescent="0.3">
      <c r="A42" s="119" t="s">
        <v>30</v>
      </c>
      <c r="B42" s="113">
        <f>'January 20'!B47</f>
        <v>0</v>
      </c>
      <c r="C42" s="86">
        <f>'February 20'!B47</f>
        <v>0</v>
      </c>
      <c r="D42" s="86">
        <f>'March 20'!B47</f>
        <v>200</v>
      </c>
      <c r="E42" s="86">
        <f>'April 20'!B47</f>
        <v>-200</v>
      </c>
      <c r="F42" s="86">
        <f>'May 20'!B48</f>
        <v>0</v>
      </c>
      <c r="G42" s="86">
        <f>'June 20'!B48</f>
        <v>0</v>
      </c>
      <c r="H42" s="86">
        <f>'July 20'!B48</f>
        <v>0</v>
      </c>
      <c r="I42" s="86">
        <f>'August 20'!B48</f>
        <v>0</v>
      </c>
      <c r="J42" s="86">
        <f>'September 20'!B48</f>
        <v>0</v>
      </c>
      <c r="K42" s="86">
        <f>'October 20'!B48</f>
        <v>0</v>
      </c>
      <c r="L42" s="86">
        <f>'November 20'!B48</f>
        <v>0</v>
      </c>
      <c r="M42" s="114">
        <f>'December 20'!B48</f>
        <v>0</v>
      </c>
      <c r="N42" s="84">
        <f t="shared" si="2"/>
        <v>0</v>
      </c>
    </row>
    <row r="43" spans="1:14" x14ac:dyDescent="0.3">
      <c r="A43" s="119" t="s">
        <v>55</v>
      </c>
      <c r="B43" s="113">
        <f>'January 20'!B48</f>
        <v>0</v>
      </c>
      <c r="C43" s="86">
        <f>'February 20'!B48</f>
        <v>0</v>
      </c>
      <c r="D43" s="86">
        <f>'March 20'!B48</f>
        <v>0</v>
      </c>
      <c r="E43" s="86">
        <f>'April 20'!B48</f>
        <v>0</v>
      </c>
      <c r="F43" s="86">
        <f>'May 20'!B49</f>
        <v>0</v>
      </c>
      <c r="G43" s="86">
        <f>'June 20'!B49</f>
        <v>0</v>
      </c>
      <c r="H43" s="86">
        <f>'July 20'!B49</f>
        <v>0</v>
      </c>
      <c r="I43" s="86">
        <f>'August 20'!B49</f>
        <v>0</v>
      </c>
      <c r="J43" s="86">
        <f>'September 20'!B49</f>
        <v>0</v>
      </c>
      <c r="K43" s="86">
        <f>'October 20'!B49</f>
        <v>0</v>
      </c>
      <c r="L43" s="86">
        <f>'November 20'!B49</f>
        <v>0</v>
      </c>
      <c r="M43" s="114">
        <f>'December 20'!B49</f>
        <v>0</v>
      </c>
      <c r="N43" s="84">
        <f t="shared" si="2"/>
        <v>0</v>
      </c>
    </row>
    <row r="44" spans="1:14" x14ac:dyDescent="0.3">
      <c r="A44" s="119" t="s">
        <v>32</v>
      </c>
      <c r="B44" s="120">
        <f>'January 20'!B49</f>
        <v>14.4</v>
      </c>
      <c r="C44" s="121">
        <f>'February 20'!B49</f>
        <v>31.09</v>
      </c>
      <c r="D44" s="121">
        <f>'March 20'!B49</f>
        <v>21.27</v>
      </c>
      <c r="E44" s="121">
        <f>'April 20'!B49</f>
        <v>72.680000000000007</v>
      </c>
      <c r="F44" s="121">
        <f>'May 20'!B50</f>
        <v>15</v>
      </c>
      <c r="G44" s="121">
        <f>'June 20'!B50</f>
        <v>0</v>
      </c>
      <c r="H44" s="121">
        <f>'July 20'!B50</f>
        <v>0</v>
      </c>
      <c r="I44" s="121">
        <f>'August 20'!B50</f>
        <v>0</v>
      </c>
      <c r="J44" s="121">
        <f>'September 20'!B50</f>
        <v>0</v>
      </c>
      <c r="K44" s="121">
        <f>'October 20'!B50</f>
        <v>0</v>
      </c>
      <c r="L44" s="121">
        <f>'November 20'!B50</f>
        <v>0</v>
      </c>
      <c r="M44" s="122">
        <f>'December 20'!B50</f>
        <v>118</v>
      </c>
      <c r="N44" s="84">
        <f t="shared" si="2"/>
        <v>272.44</v>
      </c>
    </row>
    <row r="45" spans="1:14" x14ac:dyDescent="0.3">
      <c r="A45" s="59"/>
      <c r="B45" s="129" t="s">
        <v>84</v>
      </c>
      <c r="C45" s="129" t="s">
        <v>53</v>
      </c>
      <c r="D45" s="129" t="s">
        <v>56</v>
      </c>
      <c r="E45" s="129" t="s">
        <v>57</v>
      </c>
      <c r="F45" s="129" t="s">
        <v>59</v>
      </c>
      <c r="G45" s="129" t="s">
        <v>60</v>
      </c>
      <c r="H45" s="129" t="s">
        <v>88</v>
      </c>
      <c r="I45" s="129" t="s">
        <v>61</v>
      </c>
      <c r="J45" s="129" t="s">
        <v>63</v>
      </c>
      <c r="K45" s="129" t="s">
        <v>62</v>
      </c>
      <c r="L45" s="129" t="s">
        <v>64</v>
      </c>
      <c r="M45" s="129" t="s">
        <v>65</v>
      </c>
      <c r="N45" s="36"/>
    </row>
    <row r="46" spans="1:14" x14ac:dyDescent="0.3">
      <c r="A46" s="44" t="s">
        <v>33</v>
      </c>
      <c r="B46" s="81">
        <f>SUM(B36:B45)</f>
        <v>1923.2300000000002</v>
      </c>
      <c r="C46" s="81">
        <f>SUM(C36:C45)</f>
        <v>1990.97</v>
      </c>
      <c r="D46" s="81">
        <f t="shared" ref="D46:N46" si="3">SUM(D36:D45)</f>
        <v>1220.3600000000001</v>
      </c>
      <c r="E46" s="81">
        <f t="shared" si="3"/>
        <v>-127.32</v>
      </c>
      <c r="F46" s="81">
        <f t="shared" si="3"/>
        <v>128.13999999999999</v>
      </c>
      <c r="G46" s="81">
        <f t="shared" si="3"/>
        <v>108.17</v>
      </c>
      <c r="H46" s="128">
        <f>SUM(H36:H44)</f>
        <v>30.73</v>
      </c>
      <c r="I46" s="81">
        <f t="shared" si="3"/>
        <v>774.79</v>
      </c>
      <c r="J46" s="81">
        <f t="shared" si="3"/>
        <v>516.29999999999995</v>
      </c>
      <c r="K46" s="81">
        <f t="shared" si="3"/>
        <v>916.31</v>
      </c>
      <c r="L46" s="81">
        <f t="shared" si="3"/>
        <v>496.57</v>
      </c>
      <c r="M46" s="81">
        <f t="shared" si="3"/>
        <v>705.89</v>
      </c>
      <c r="N46" s="84">
        <f t="shared" si="3"/>
        <v>8684.1400000000012</v>
      </c>
    </row>
    <row r="47" spans="1:14" x14ac:dyDescent="0.3">
      <c r="H47" s="111"/>
    </row>
    <row r="48" spans="1:14" x14ac:dyDescent="0.3">
      <c r="A48" s="43" t="s">
        <v>80</v>
      </c>
      <c r="B48" s="83">
        <f>B33-B46</f>
        <v>-467.38000000000034</v>
      </c>
      <c r="C48" s="83">
        <f>C33-C46</f>
        <v>-758.09000000000015</v>
      </c>
      <c r="D48" s="83">
        <f t="shared" ref="D48:M48" si="4">D33-D46</f>
        <v>-230.79000000000008</v>
      </c>
      <c r="E48" s="83">
        <f t="shared" si="4"/>
        <v>127.32</v>
      </c>
      <c r="F48" s="83">
        <f t="shared" si="4"/>
        <v>53.510000000000019</v>
      </c>
      <c r="G48" s="126">
        <f t="shared" si="4"/>
        <v>-39.92</v>
      </c>
      <c r="H48" s="126">
        <f t="shared" si="4"/>
        <v>-30.73</v>
      </c>
      <c r="I48" s="127">
        <f t="shared" si="4"/>
        <v>-17.92999999999995</v>
      </c>
      <c r="J48" s="83">
        <f t="shared" si="4"/>
        <v>162.60000000000002</v>
      </c>
      <c r="K48" s="83">
        <f t="shared" si="4"/>
        <v>-672.31</v>
      </c>
      <c r="L48" s="83">
        <f t="shared" si="4"/>
        <v>221.00000000000006</v>
      </c>
      <c r="M48" s="83">
        <f t="shared" si="4"/>
        <v>-420.51</v>
      </c>
      <c r="N48" s="82">
        <f>SUM(B48:M48)</f>
        <v>-2073.2300000000005</v>
      </c>
    </row>
  </sheetData>
  <mergeCells count="2">
    <mergeCell ref="A2:N2"/>
    <mergeCell ref="A35:N35"/>
  </mergeCells>
  <pageMargins left="0.25" right="0.25" top="0.75" bottom="0.75" header="0.3" footer="0.3"/>
  <pageSetup scale="73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L54"/>
  <sheetViews>
    <sheetView topLeftCell="A37" workbookViewId="0">
      <selection activeCell="B37" sqref="B37"/>
    </sheetView>
  </sheetViews>
  <sheetFormatPr defaultRowHeight="14.4" x14ac:dyDescent="0.3"/>
  <cols>
    <col min="1" max="1" width="28.88671875" bestFit="1" customWidth="1"/>
    <col min="2" max="2" width="10.109375" customWidth="1"/>
    <col min="7" max="7" width="8.33203125" bestFit="1" customWidth="1"/>
    <col min="8" max="8" width="10" bestFit="1" customWidth="1"/>
    <col min="9" max="9" width="10.109375" bestFit="1" customWidth="1"/>
  </cols>
  <sheetData>
    <row r="1" spans="1:4" x14ac:dyDescent="0.3">
      <c r="A1" s="136" t="s">
        <v>63</v>
      </c>
      <c r="B1" s="137"/>
    </row>
    <row r="2" spans="1:4" x14ac:dyDescent="0.3">
      <c r="A2" s="1" t="s">
        <v>54</v>
      </c>
      <c r="B2" s="2">
        <f>'August 20'!B53</f>
        <v>2064.41</v>
      </c>
    </row>
    <row r="3" spans="1:4" x14ac:dyDescent="0.3">
      <c r="A3" s="1" t="s">
        <v>36</v>
      </c>
      <c r="B3" s="2">
        <v>15</v>
      </c>
    </row>
    <row r="4" spans="1:4" x14ac:dyDescent="0.3">
      <c r="A4" s="1" t="s">
        <v>58</v>
      </c>
      <c r="B4" s="2">
        <v>0</v>
      </c>
    </row>
    <row r="5" spans="1:4" x14ac:dyDescent="0.3">
      <c r="A5" s="1" t="s">
        <v>38</v>
      </c>
      <c r="B5" s="2">
        <f>B2+B4</f>
        <v>2064.41</v>
      </c>
      <c r="C5" s="25"/>
      <c r="D5" s="25"/>
    </row>
    <row r="6" spans="1:4" x14ac:dyDescent="0.3">
      <c r="A6" s="1" t="s">
        <v>37</v>
      </c>
      <c r="B6" s="2">
        <f>B2+B3+B4</f>
        <v>2079.41</v>
      </c>
    </row>
    <row r="7" spans="1:4" x14ac:dyDescent="0.3">
      <c r="A7" s="12"/>
      <c r="B7" s="13"/>
    </row>
    <row r="8" spans="1:4" x14ac:dyDescent="0.3">
      <c r="A8" s="138" t="s">
        <v>39</v>
      </c>
      <c r="B8" s="139"/>
    </row>
    <row r="9" spans="1:4" x14ac:dyDescent="0.3">
      <c r="A9" s="37" t="s">
        <v>0</v>
      </c>
      <c r="B9" s="39">
        <v>0</v>
      </c>
    </row>
    <row r="10" spans="1:4" x14ac:dyDescent="0.3">
      <c r="A10" s="37" t="s">
        <v>1</v>
      </c>
      <c r="B10" s="39">
        <v>0</v>
      </c>
    </row>
    <row r="11" spans="1:4" x14ac:dyDescent="0.3">
      <c r="A11" s="37" t="s">
        <v>68</v>
      </c>
      <c r="B11" s="39">
        <v>0</v>
      </c>
    </row>
    <row r="12" spans="1:4" x14ac:dyDescent="0.3">
      <c r="A12" s="37" t="s">
        <v>3</v>
      </c>
      <c r="B12" s="39">
        <v>0</v>
      </c>
    </row>
    <row r="13" spans="1:4" x14ac:dyDescent="0.3">
      <c r="A13" s="37" t="s">
        <v>4</v>
      </c>
      <c r="B13" s="39">
        <v>33</v>
      </c>
    </row>
    <row r="14" spans="1:4" x14ac:dyDescent="0.3">
      <c r="A14" s="37" t="s">
        <v>5</v>
      </c>
      <c r="B14" s="39">
        <v>0</v>
      </c>
    </row>
    <row r="15" spans="1:4" x14ac:dyDescent="0.3">
      <c r="A15" s="37" t="s">
        <v>6</v>
      </c>
      <c r="B15" s="39">
        <v>0</v>
      </c>
    </row>
    <row r="16" spans="1:4" x14ac:dyDescent="0.3">
      <c r="A16" s="37" t="s">
        <v>7</v>
      </c>
      <c r="B16" s="39">
        <v>0</v>
      </c>
    </row>
    <row r="17" spans="1:2" x14ac:dyDescent="0.3">
      <c r="A17" s="37" t="s">
        <v>87</v>
      </c>
      <c r="B17" s="39">
        <v>57</v>
      </c>
    </row>
    <row r="18" spans="1:2" x14ac:dyDescent="0.3">
      <c r="A18" s="37" t="s">
        <v>8</v>
      </c>
      <c r="B18" s="39">
        <v>63</v>
      </c>
    </row>
    <row r="19" spans="1:2" x14ac:dyDescent="0.3">
      <c r="A19" s="37" t="s">
        <v>69</v>
      </c>
      <c r="B19" s="39">
        <v>0</v>
      </c>
    </row>
    <row r="20" spans="1:2" x14ac:dyDescent="0.3">
      <c r="A20" s="37" t="s">
        <v>10</v>
      </c>
      <c r="B20" s="39">
        <v>0</v>
      </c>
    </row>
    <row r="21" spans="1:2" x14ac:dyDescent="0.3">
      <c r="A21" s="37" t="s">
        <v>11</v>
      </c>
      <c r="B21" s="39">
        <v>0</v>
      </c>
    </row>
    <row r="22" spans="1:2" x14ac:dyDescent="0.3">
      <c r="A22" s="37" t="s">
        <v>12</v>
      </c>
      <c r="B22" s="39">
        <v>0</v>
      </c>
    </row>
    <row r="23" spans="1:2" x14ac:dyDescent="0.3">
      <c r="A23" s="37" t="s">
        <v>13</v>
      </c>
      <c r="B23" s="39">
        <v>0</v>
      </c>
    </row>
    <row r="24" spans="1:2" x14ac:dyDescent="0.3">
      <c r="A24" s="37" t="s">
        <v>14</v>
      </c>
      <c r="B24" s="39">
        <v>0</v>
      </c>
    </row>
    <row r="25" spans="1:2" x14ac:dyDescent="0.3">
      <c r="A25" s="37" t="s">
        <v>15</v>
      </c>
      <c r="B25" s="39">
        <v>0</v>
      </c>
    </row>
    <row r="26" spans="1:2" x14ac:dyDescent="0.3">
      <c r="A26" s="38" t="s">
        <v>16</v>
      </c>
      <c r="B26" s="39">
        <v>0</v>
      </c>
    </row>
    <row r="27" spans="1:2" x14ac:dyDescent="0.3">
      <c r="A27" s="37" t="s">
        <v>70</v>
      </c>
      <c r="B27" s="39">
        <v>0</v>
      </c>
    </row>
    <row r="28" spans="1:2" x14ac:dyDescent="0.3">
      <c r="A28" s="37" t="s">
        <v>18</v>
      </c>
      <c r="B28" s="39">
        <v>31</v>
      </c>
    </row>
    <row r="29" spans="1:2" x14ac:dyDescent="0.3">
      <c r="A29" s="37" t="s">
        <v>71</v>
      </c>
      <c r="B29" s="39">
        <v>0</v>
      </c>
    </row>
    <row r="30" spans="1:2" x14ac:dyDescent="0.3">
      <c r="A30" s="37" t="s">
        <v>20</v>
      </c>
      <c r="B30" s="39">
        <v>0</v>
      </c>
    </row>
    <row r="31" spans="1:2" x14ac:dyDescent="0.3">
      <c r="A31" s="37" t="s">
        <v>21</v>
      </c>
      <c r="B31" s="39">
        <v>0</v>
      </c>
    </row>
    <row r="32" spans="1:2" x14ac:dyDescent="0.3">
      <c r="A32" s="41"/>
      <c r="B32" s="39"/>
    </row>
    <row r="33" spans="1:12" x14ac:dyDescent="0.3">
      <c r="A33" s="40" t="s">
        <v>72</v>
      </c>
      <c r="B33" s="3">
        <v>0</v>
      </c>
    </row>
    <row r="34" spans="1:12" x14ac:dyDescent="0.3">
      <c r="A34" s="40" t="s">
        <v>28</v>
      </c>
      <c r="B34" s="3">
        <v>444.9</v>
      </c>
    </row>
    <row r="35" spans="1:12" x14ac:dyDescent="0.3">
      <c r="A35" s="40" t="s">
        <v>73</v>
      </c>
      <c r="B35" s="3">
        <v>0</v>
      </c>
    </row>
    <row r="36" spans="1:12" x14ac:dyDescent="0.3">
      <c r="A36" s="40" t="s">
        <v>74</v>
      </c>
      <c r="B36" s="3">
        <v>50</v>
      </c>
      <c r="K36" s="66"/>
      <c r="L36" s="66"/>
    </row>
    <row r="37" spans="1:12" x14ac:dyDescent="0.3">
      <c r="A37" s="40" t="s">
        <v>55</v>
      </c>
      <c r="B37" s="3">
        <v>0</v>
      </c>
      <c r="K37" s="66"/>
      <c r="L37" s="66"/>
    </row>
    <row r="38" spans="1:12" x14ac:dyDescent="0.3">
      <c r="A38" s="41"/>
      <c r="B38" s="3"/>
    </row>
    <row r="39" spans="1:12" ht="15" thickBot="1" x14ac:dyDescent="0.35">
      <c r="A39" s="93" t="s">
        <v>26</v>
      </c>
      <c r="B39" s="11">
        <f>SUM(B9:B37)</f>
        <v>678.9</v>
      </c>
    </row>
    <row r="40" spans="1:12" x14ac:dyDescent="0.3">
      <c r="A40" s="41"/>
      <c r="B40" s="27"/>
      <c r="E40" s="18" t="s">
        <v>40</v>
      </c>
      <c r="F40" s="18" t="s">
        <v>46</v>
      </c>
      <c r="G40" s="18" t="s">
        <v>47</v>
      </c>
    </row>
    <row r="41" spans="1:12" x14ac:dyDescent="0.3">
      <c r="A41" s="94" t="s">
        <v>27</v>
      </c>
      <c r="B41" s="8"/>
      <c r="E41" s="20" t="s">
        <v>41</v>
      </c>
      <c r="F41" s="17">
        <v>444.9</v>
      </c>
      <c r="G41" s="17"/>
    </row>
    <row r="42" spans="1:12" x14ac:dyDescent="0.3">
      <c r="A42" s="95" t="s">
        <v>28</v>
      </c>
      <c r="B42" s="3">
        <v>516.29999999999995</v>
      </c>
      <c r="E42" s="21" t="s">
        <v>50</v>
      </c>
      <c r="F42" s="17"/>
      <c r="G42" s="17">
        <v>0</v>
      </c>
    </row>
    <row r="43" spans="1:12" x14ac:dyDescent="0.3">
      <c r="A43" s="95" t="s">
        <v>81</v>
      </c>
      <c r="B43" s="3">
        <v>0</v>
      </c>
      <c r="E43" s="19" t="s">
        <v>48</v>
      </c>
      <c r="F43" s="17"/>
      <c r="G43" s="17">
        <v>0</v>
      </c>
    </row>
    <row r="44" spans="1:12" x14ac:dyDescent="0.3">
      <c r="A44" s="95" t="s">
        <v>82</v>
      </c>
      <c r="B44" s="3">
        <v>0</v>
      </c>
      <c r="E44" s="19" t="s">
        <v>43</v>
      </c>
      <c r="F44" s="17"/>
      <c r="G44" s="17">
        <v>20</v>
      </c>
    </row>
    <row r="45" spans="1:12" ht="15" thickBot="1" x14ac:dyDescent="0.35">
      <c r="A45" s="95" t="s">
        <v>24</v>
      </c>
      <c r="B45" s="3">
        <v>0</v>
      </c>
      <c r="E45" s="19" t="s">
        <v>44</v>
      </c>
      <c r="F45" s="17"/>
      <c r="G45" s="17">
        <v>0</v>
      </c>
    </row>
    <row r="46" spans="1:12" x14ac:dyDescent="0.3">
      <c r="A46" s="95" t="s">
        <v>22</v>
      </c>
      <c r="B46" s="3">
        <v>0</v>
      </c>
      <c r="E46" s="19" t="s">
        <v>45</v>
      </c>
      <c r="F46" s="17"/>
      <c r="G46" s="17">
        <v>0</v>
      </c>
      <c r="H46" s="15" t="s">
        <v>42</v>
      </c>
      <c r="I46" s="15" t="s">
        <v>52</v>
      </c>
    </row>
    <row r="47" spans="1:12" x14ac:dyDescent="0.3">
      <c r="A47" s="95" t="s">
        <v>29</v>
      </c>
      <c r="B47" s="3">
        <v>0</v>
      </c>
      <c r="E47" s="16" t="s">
        <v>49</v>
      </c>
      <c r="F47" s="17"/>
      <c r="G47" s="17">
        <v>516.29999999999995</v>
      </c>
      <c r="H47" s="17"/>
      <c r="I47" s="22">
        <f>G47-H47</f>
        <v>516.29999999999995</v>
      </c>
    </row>
    <row r="48" spans="1:12" x14ac:dyDescent="0.3">
      <c r="A48" s="95" t="s">
        <v>30</v>
      </c>
      <c r="B48" s="3">
        <v>0</v>
      </c>
    </row>
    <row r="49" spans="1:5" x14ac:dyDescent="0.3">
      <c r="A49" s="95" t="s">
        <v>31</v>
      </c>
      <c r="B49" s="3">
        <v>0</v>
      </c>
    </row>
    <row r="50" spans="1:5" x14ac:dyDescent="0.3">
      <c r="A50" s="95" t="s">
        <v>32</v>
      </c>
      <c r="B50" s="3">
        <v>0</v>
      </c>
    </row>
    <row r="51" spans="1:5" x14ac:dyDescent="0.3">
      <c r="A51" s="94" t="s">
        <v>33</v>
      </c>
      <c r="B51" s="29">
        <f>SUM(B42:B50)</f>
        <v>516.29999999999995</v>
      </c>
      <c r="E51" s="25"/>
    </row>
    <row r="52" spans="1:5" x14ac:dyDescent="0.3">
      <c r="A52" s="41"/>
      <c r="B52" s="27"/>
    </row>
    <row r="53" spans="1:5" x14ac:dyDescent="0.3">
      <c r="A53" s="96" t="s">
        <v>34</v>
      </c>
      <c r="B53" s="28">
        <f>B5+B39-B51</f>
        <v>2227.0100000000002</v>
      </c>
    </row>
    <row r="54" spans="1:5" ht="15.6" x14ac:dyDescent="0.3">
      <c r="A54" s="10" t="s">
        <v>35</v>
      </c>
      <c r="B54" s="30">
        <f>B39-B37</f>
        <v>678.9</v>
      </c>
    </row>
  </sheetData>
  <mergeCells count="2">
    <mergeCell ref="A1:B1"/>
    <mergeCell ref="A8:B8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K54"/>
  <sheetViews>
    <sheetView workbookViewId="0">
      <selection activeCell="G47" sqref="G47"/>
    </sheetView>
  </sheetViews>
  <sheetFormatPr defaultRowHeight="14.4" x14ac:dyDescent="0.3"/>
  <cols>
    <col min="1" max="1" width="28.88671875" bestFit="1" customWidth="1"/>
    <col min="2" max="2" width="10.109375" customWidth="1"/>
    <col min="3" max="3" width="9.88671875" bestFit="1" customWidth="1"/>
    <col min="4" max="4" width="12.109375" customWidth="1"/>
    <col min="7" max="7" width="8.33203125" bestFit="1" customWidth="1"/>
    <col min="8" max="8" width="10" bestFit="1" customWidth="1"/>
    <col min="9" max="9" width="10.109375" bestFit="1" customWidth="1"/>
  </cols>
  <sheetData>
    <row r="1" spans="1:4" x14ac:dyDescent="0.3">
      <c r="A1" s="136" t="s">
        <v>62</v>
      </c>
      <c r="B1" s="137"/>
    </row>
    <row r="2" spans="1:4" x14ac:dyDescent="0.3">
      <c r="A2" s="1" t="s">
        <v>54</v>
      </c>
      <c r="B2" s="2">
        <v>2227.0100000000002</v>
      </c>
    </row>
    <row r="3" spans="1:4" x14ac:dyDescent="0.3">
      <c r="A3" s="1" t="s">
        <v>36</v>
      </c>
      <c r="B3" s="2">
        <v>15</v>
      </c>
    </row>
    <row r="4" spans="1:4" x14ac:dyDescent="0.3">
      <c r="A4" s="1" t="s">
        <v>58</v>
      </c>
      <c r="B4" s="2">
        <v>0</v>
      </c>
      <c r="D4" s="25"/>
    </row>
    <row r="5" spans="1:4" x14ac:dyDescent="0.3">
      <c r="A5" s="1" t="s">
        <v>38</v>
      </c>
      <c r="B5" s="2">
        <f>B2+B4</f>
        <v>2227.0100000000002</v>
      </c>
      <c r="C5" s="25"/>
    </row>
    <row r="6" spans="1:4" x14ac:dyDescent="0.3">
      <c r="A6" s="1" t="s">
        <v>37</v>
      </c>
      <c r="B6" s="2">
        <f>B2+B3+B4</f>
        <v>2242.0100000000002</v>
      </c>
    </row>
    <row r="7" spans="1:4" x14ac:dyDescent="0.3">
      <c r="A7" s="12"/>
      <c r="B7" s="13"/>
    </row>
    <row r="8" spans="1:4" x14ac:dyDescent="0.3">
      <c r="A8" s="138" t="s">
        <v>39</v>
      </c>
      <c r="B8" s="139"/>
    </row>
    <row r="9" spans="1:4" x14ac:dyDescent="0.3">
      <c r="A9" s="37" t="s">
        <v>0</v>
      </c>
      <c r="B9" s="63">
        <v>0</v>
      </c>
    </row>
    <row r="10" spans="1:4" x14ac:dyDescent="0.3">
      <c r="A10" s="37" t="s">
        <v>1</v>
      </c>
      <c r="B10" s="63">
        <v>0</v>
      </c>
    </row>
    <row r="11" spans="1:4" x14ac:dyDescent="0.3">
      <c r="A11" s="37" t="s">
        <v>68</v>
      </c>
      <c r="B11" s="63">
        <v>4</v>
      </c>
    </row>
    <row r="12" spans="1:4" x14ac:dyDescent="0.3">
      <c r="A12" s="37" t="s">
        <v>3</v>
      </c>
      <c r="B12" s="63">
        <v>0</v>
      </c>
    </row>
    <row r="13" spans="1:4" x14ac:dyDescent="0.3">
      <c r="A13" s="37" t="s">
        <v>4</v>
      </c>
      <c r="B13" s="63">
        <v>0</v>
      </c>
    </row>
    <row r="14" spans="1:4" x14ac:dyDescent="0.3">
      <c r="A14" s="37" t="s">
        <v>5</v>
      </c>
      <c r="B14" s="63">
        <v>0</v>
      </c>
    </row>
    <row r="15" spans="1:4" x14ac:dyDescent="0.3">
      <c r="A15" s="37" t="s">
        <v>6</v>
      </c>
      <c r="B15" s="63">
        <v>0</v>
      </c>
    </row>
    <row r="16" spans="1:4" x14ac:dyDescent="0.3">
      <c r="A16" s="37" t="s">
        <v>7</v>
      </c>
      <c r="B16" s="63">
        <v>0</v>
      </c>
    </row>
    <row r="17" spans="1:2" x14ac:dyDescent="0.3">
      <c r="A17" s="37" t="s">
        <v>87</v>
      </c>
      <c r="B17" s="39">
        <v>190</v>
      </c>
    </row>
    <row r="18" spans="1:2" x14ac:dyDescent="0.3">
      <c r="A18" s="37" t="s">
        <v>8</v>
      </c>
      <c r="B18" s="63">
        <v>0</v>
      </c>
    </row>
    <row r="19" spans="1:2" x14ac:dyDescent="0.3">
      <c r="A19" s="37" t="s">
        <v>69</v>
      </c>
      <c r="B19" s="63">
        <v>0</v>
      </c>
    </row>
    <row r="20" spans="1:2" x14ac:dyDescent="0.3">
      <c r="A20" s="37" t="s">
        <v>10</v>
      </c>
      <c r="B20" s="63">
        <v>0</v>
      </c>
    </row>
    <row r="21" spans="1:2" x14ac:dyDescent="0.3">
      <c r="A21" s="37" t="s">
        <v>89</v>
      </c>
      <c r="B21" s="63">
        <v>0</v>
      </c>
    </row>
    <row r="22" spans="1:2" x14ac:dyDescent="0.3">
      <c r="A22" s="37" t="s">
        <v>12</v>
      </c>
      <c r="B22" s="63">
        <v>0</v>
      </c>
    </row>
    <row r="23" spans="1:2" x14ac:dyDescent="0.3">
      <c r="A23" s="37" t="s">
        <v>13</v>
      </c>
      <c r="B23" s="63">
        <v>0</v>
      </c>
    </row>
    <row r="24" spans="1:2" x14ac:dyDescent="0.3">
      <c r="A24" s="37" t="s">
        <v>14</v>
      </c>
      <c r="B24" s="63">
        <v>0</v>
      </c>
    </row>
    <row r="25" spans="1:2" x14ac:dyDescent="0.3">
      <c r="A25" s="37" t="s">
        <v>15</v>
      </c>
      <c r="B25" s="63">
        <v>0</v>
      </c>
    </row>
    <row r="26" spans="1:2" x14ac:dyDescent="0.3">
      <c r="A26" s="38" t="s">
        <v>90</v>
      </c>
      <c r="B26" s="63">
        <v>0</v>
      </c>
    </row>
    <row r="27" spans="1:2" x14ac:dyDescent="0.3">
      <c r="A27" s="37" t="s">
        <v>70</v>
      </c>
      <c r="B27" s="63">
        <v>0</v>
      </c>
    </row>
    <row r="28" spans="1:2" x14ac:dyDescent="0.3">
      <c r="A28" s="37" t="s">
        <v>18</v>
      </c>
      <c r="B28" s="63">
        <v>50</v>
      </c>
    </row>
    <row r="29" spans="1:2" x14ac:dyDescent="0.3">
      <c r="A29" s="37" t="s">
        <v>91</v>
      </c>
      <c r="B29" s="63">
        <v>0</v>
      </c>
    </row>
    <row r="30" spans="1:2" x14ac:dyDescent="0.3">
      <c r="A30" s="37" t="s">
        <v>20</v>
      </c>
      <c r="B30" s="63">
        <v>0</v>
      </c>
    </row>
    <row r="31" spans="1:2" x14ac:dyDescent="0.3">
      <c r="A31" s="37" t="s">
        <v>21</v>
      </c>
      <c r="B31" s="63">
        <v>0</v>
      </c>
    </row>
    <row r="32" spans="1:2" x14ac:dyDescent="0.3">
      <c r="A32" s="41" t="s">
        <v>92</v>
      </c>
      <c r="B32" s="39">
        <f>SUM(B9:B31)</f>
        <v>244</v>
      </c>
    </row>
    <row r="33" spans="1:11" x14ac:dyDescent="0.3">
      <c r="A33" s="40" t="s">
        <v>72</v>
      </c>
      <c r="B33" s="3">
        <v>0</v>
      </c>
    </row>
    <row r="34" spans="1:11" x14ac:dyDescent="0.3">
      <c r="A34" s="40" t="s">
        <v>28</v>
      </c>
      <c r="B34" s="3">
        <v>0</v>
      </c>
    </row>
    <row r="35" spans="1:11" x14ac:dyDescent="0.3">
      <c r="A35" s="40" t="s">
        <v>73</v>
      </c>
      <c r="B35" s="3">
        <v>0</v>
      </c>
    </row>
    <row r="36" spans="1:11" x14ac:dyDescent="0.3">
      <c r="A36" s="40" t="s">
        <v>74</v>
      </c>
      <c r="B36" s="3">
        <v>0</v>
      </c>
    </row>
    <row r="37" spans="1:11" x14ac:dyDescent="0.3">
      <c r="A37" s="40" t="s">
        <v>55</v>
      </c>
      <c r="B37" s="3">
        <v>0</v>
      </c>
    </row>
    <row r="38" spans="1:11" x14ac:dyDescent="0.3">
      <c r="A38" s="41"/>
      <c r="B38" s="3"/>
    </row>
    <row r="39" spans="1:11" ht="15" thickBot="1" x14ac:dyDescent="0.35">
      <c r="A39" s="93" t="s">
        <v>26</v>
      </c>
      <c r="B39" s="11">
        <f>SUM(B32:B37)</f>
        <v>244</v>
      </c>
    </row>
    <row r="40" spans="1:11" x14ac:dyDescent="0.3">
      <c r="A40" s="41"/>
      <c r="B40" s="27"/>
      <c r="E40" s="18" t="s">
        <v>40</v>
      </c>
      <c r="F40" s="18" t="s">
        <v>46</v>
      </c>
      <c r="G40" s="18" t="s">
        <v>47</v>
      </c>
    </row>
    <row r="41" spans="1:11" x14ac:dyDescent="0.3">
      <c r="A41" s="94" t="s">
        <v>27</v>
      </c>
      <c r="B41" s="8"/>
      <c r="E41" s="20" t="s">
        <v>41</v>
      </c>
      <c r="F41" s="67"/>
      <c r="G41" s="17"/>
      <c r="K41" s="69"/>
    </row>
    <row r="42" spans="1:11" x14ac:dyDescent="0.3">
      <c r="A42" s="95" t="s">
        <v>28</v>
      </c>
      <c r="B42" s="68">
        <v>316.31</v>
      </c>
      <c r="E42" s="21" t="s">
        <v>50</v>
      </c>
      <c r="F42" s="17"/>
      <c r="G42" s="17">
        <v>0</v>
      </c>
      <c r="K42" s="69"/>
    </row>
    <row r="43" spans="1:11" x14ac:dyDescent="0.3">
      <c r="A43" s="95" t="s">
        <v>81</v>
      </c>
      <c r="B43" s="68">
        <v>0</v>
      </c>
      <c r="E43" s="19" t="s">
        <v>48</v>
      </c>
      <c r="F43" s="17"/>
      <c r="G43" s="17">
        <v>0</v>
      </c>
      <c r="K43" s="69"/>
    </row>
    <row r="44" spans="1:11" x14ac:dyDescent="0.3">
      <c r="A44" s="95" t="s">
        <v>82</v>
      </c>
      <c r="B44" s="68">
        <v>0</v>
      </c>
      <c r="E44" s="19" t="s">
        <v>43</v>
      </c>
      <c r="F44" s="17"/>
      <c r="G44" s="67">
        <v>0</v>
      </c>
      <c r="K44" s="69"/>
    </row>
    <row r="45" spans="1:11" ht="15" thickBot="1" x14ac:dyDescent="0.35">
      <c r="A45" s="95" t="s">
        <v>24</v>
      </c>
      <c r="B45" s="68">
        <v>0</v>
      </c>
      <c r="E45" s="19" t="s">
        <v>44</v>
      </c>
      <c r="F45" s="17"/>
      <c r="G45" s="67">
        <v>0</v>
      </c>
      <c r="K45" s="69"/>
    </row>
    <row r="46" spans="1:11" x14ac:dyDescent="0.3">
      <c r="A46" s="95" t="s">
        <v>22</v>
      </c>
      <c r="B46" s="68">
        <v>0</v>
      </c>
      <c r="E46" s="19" t="s">
        <v>45</v>
      </c>
      <c r="F46" s="17"/>
      <c r="G46" s="17">
        <v>0</v>
      </c>
      <c r="H46" s="15" t="s">
        <v>42</v>
      </c>
      <c r="I46" s="15" t="s">
        <v>52</v>
      </c>
      <c r="K46" s="69"/>
    </row>
    <row r="47" spans="1:11" x14ac:dyDescent="0.3">
      <c r="A47" s="95" t="s">
        <v>29</v>
      </c>
      <c r="B47" s="68">
        <v>600</v>
      </c>
      <c r="E47" s="16" t="s">
        <v>49</v>
      </c>
      <c r="F47" s="17"/>
      <c r="G47" s="17">
        <v>316.31</v>
      </c>
      <c r="H47" s="67"/>
      <c r="I47" s="22">
        <f>G47-H47</f>
        <v>316.31</v>
      </c>
      <c r="K47" s="69"/>
    </row>
    <row r="48" spans="1:11" x14ac:dyDescent="0.3">
      <c r="A48" s="95" t="s">
        <v>30</v>
      </c>
      <c r="B48" s="68">
        <v>0</v>
      </c>
      <c r="K48" s="69"/>
    </row>
    <row r="49" spans="1:11" x14ac:dyDescent="0.3">
      <c r="A49" s="95" t="s">
        <v>31</v>
      </c>
      <c r="B49" s="68">
        <v>0</v>
      </c>
      <c r="C49" s="64"/>
      <c r="G49" s="71"/>
      <c r="K49" s="69"/>
    </row>
    <row r="50" spans="1:11" x14ac:dyDescent="0.3">
      <c r="A50" s="95" t="s">
        <v>32</v>
      </c>
      <c r="B50" s="68">
        <v>0</v>
      </c>
    </row>
    <row r="51" spans="1:11" x14ac:dyDescent="0.3">
      <c r="A51" s="94" t="s">
        <v>33</v>
      </c>
      <c r="B51" s="29">
        <f>SUM(B42:B50)</f>
        <v>916.31</v>
      </c>
      <c r="C51" s="64"/>
      <c r="D51" s="64"/>
    </row>
    <row r="52" spans="1:11" x14ac:dyDescent="0.3">
      <c r="A52" s="41"/>
      <c r="B52" s="27"/>
      <c r="C52" s="72"/>
      <c r="D52" s="72"/>
    </row>
    <row r="53" spans="1:11" x14ac:dyDescent="0.3">
      <c r="A53" s="96" t="s">
        <v>34</v>
      </c>
      <c r="B53" s="28">
        <f>B5+B39-B51</f>
        <v>1554.7000000000003</v>
      </c>
      <c r="C53" s="72"/>
      <c r="D53" s="72"/>
      <c r="F53" s="70"/>
    </row>
    <row r="54" spans="1:11" ht="15.6" x14ac:dyDescent="0.3">
      <c r="A54" s="10" t="s">
        <v>35</v>
      </c>
      <c r="B54" s="30">
        <f>B39-B37</f>
        <v>244</v>
      </c>
    </row>
  </sheetData>
  <mergeCells count="2">
    <mergeCell ref="A1:B1"/>
    <mergeCell ref="A8:B8"/>
  </mergeCells>
  <pageMargins left="0.7" right="0.7" top="0.75" bottom="0.75" header="0.3" footer="0.3"/>
  <pageSetup scale="83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I54"/>
  <sheetViews>
    <sheetView topLeftCell="A40" workbookViewId="0">
      <selection activeCell="B39" sqref="B39"/>
    </sheetView>
  </sheetViews>
  <sheetFormatPr defaultRowHeight="14.4" x14ac:dyDescent="0.3"/>
  <cols>
    <col min="1" max="1" width="28.88671875" bestFit="1" customWidth="1"/>
    <col min="2" max="2" width="10.109375" customWidth="1"/>
    <col min="3" max="3" width="9.88671875" bestFit="1" customWidth="1"/>
    <col min="7" max="7" width="8.33203125" bestFit="1" customWidth="1"/>
    <col min="8" max="8" width="10" bestFit="1" customWidth="1"/>
    <col min="9" max="9" width="10.109375" bestFit="1" customWidth="1"/>
  </cols>
  <sheetData>
    <row r="1" spans="1:8" x14ac:dyDescent="0.3">
      <c r="A1" s="136" t="s">
        <v>64</v>
      </c>
      <c r="B1" s="137"/>
    </row>
    <row r="2" spans="1:8" x14ac:dyDescent="0.3">
      <c r="A2" s="1" t="s">
        <v>54</v>
      </c>
      <c r="B2" s="2">
        <f>'October 20'!B53</f>
        <v>1554.7000000000003</v>
      </c>
    </row>
    <row r="3" spans="1:8" x14ac:dyDescent="0.3">
      <c r="A3" s="1" t="s">
        <v>36</v>
      </c>
      <c r="B3" s="2">
        <v>15</v>
      </c>
    </row>
    <row r="4" spans="1:8" x14ac:dyDescent="0.3">
      <c r="A4" s="1" t="s">
        <v>58</v>
      </c>
      <c r="B4" s="2">
        <v>0</v>
      </c>
    </row>
    <row r="5" spans="1:8" x14ac:dyDescent="0.3">
      <c r="A5" s="1" t="s">
        <v>38</v>
      </c>
      <c r="B5" s="2">
        <f>B2+B4</f>
        <v>1554.7000000000003</v>
      </c>
      <c r="C5" s="25"/>
    </row>
    <row r="6" spans="1:8" x14ac:dyDescent="0.3">
      <c r="A6" s="1" t="s">
        <v>37</v>
      </c>
      <c r="B6" s="2">
        <f>B2+B3+B4</f>
        <v>1569.7000000000003</v>
      </c>
      <c r="E6" s="69"/>
    </row>
    <row r="7" spans="1:8" x14ac:dyDescent="0.3">
      <c r="A7" s="12"/>
      <c r="B7" s="13"/>
      <c r="E7" s="69"/>
    </row>
    <row r="8" spans="1:8" x14ac:dyDescent="0.3">
      <c r="A8" s="138" t="s">
        <v>39</v>
      </c>
      <c r="B8" s="139"/>
      <c r="E8" s="69"/>
    </row>
    <row r="9" spans="1:8" x14ac:dyDescent="0.3">
      <c r="A9" s="37" t="s">
        <v>0</v>
      </c>
      <c r="B9" s="39">
        <v>0</v>
      </c>
    </row>
    <row r="10" spans="1:8" x14ac:dyDescent="0.3">
      <c r="A10" s="37" t="s">
        <v>1</v>
      </c>
      <c r="B10" s="39">
        <v>0</v>
      </c>
    </row>
    <row r="11" spans="1:8" x14ac:dyDescent="0.3">
      <c r="A11" s="37" t="s">
        <v>68</v>
      </c>
      <c r="B11" s="39">
        <v>0</v>
      </c>
    </row>
    <row r="12" spans="1:8" x14ac:dyDescent="0.3">
      <c r="A12" s="37" t="s">
        <v>3</v>
      </c>
      <c r="B12" s="39">
        <v>0</v>
      </c>
    </row>
    <row r="13" spans="1:8" x14ac:dyDescent="0.3">
      <c r="A13" s="37" t="s">
        <v>4</v>
      </c>
      <c r="B13" s="39">
        <v>0</v>
      </c>
    </row>
    <row r="14" spans="1:8" x14ac:dyDescent="0.3">
      <c r="A14" s="37" t="s">
        <v>5</v>
      </c>
      <c r="B14" s="39">
        <v>0</v>
      </c>
      <c r="G14" s="25"/>
      <c r="H14" s="25"/>
    </row>
    <row r="15" spans="1:8" x14ac:dyDescent="0.3">
      <c r="A15" s="37" t="s">
        <v>6</v>
      </c>
      <c r="B15" s="39">
        <v>0</v>
      </c>
    </row>
    <row r="16" spans="1:8" x14ac:dyDescent="0.3">
      <c r="A16" s="37" t="s">
        <v>7</v>
      </c>
      <c r="B16" s="39">
        <v>0</v>
      </c>
    </row>
    <row r="17" spans="1:3" x14ac:dyDescent="0.3">
      <c r="A17" s="37" t="s">
        <v>87</v>
      </c>
      <c r="B17" s="39">
        <v>0</v>
      </c>
    </row>
    <row r="18" spans="1:3" x14ac:dyDescent="0.3">
      <c r="A18" s="37" t="s">
        <v>8</v>
      </c>
      <c r="B18" s="39">
        <v>0</v>
      </c>
    </row>
    <row r="19" spans="1:3" x14ac:dyDescent="0.3">
      <c r="A19" s="37" t="s">
        <v>69</v>
      </c>
      <c r="B19" s="39">
        <v>0</v>
      </c>
    </row>
    <row r="20" spans="1:3" x14ac:dyDescent="0.3">
      <c r="A20" s="37" t="s">
        <v>10</v>
      </c>
      <c r="B20" s="39">
        <v>0</v>
      </c>
    </row>
    <row r="21" spans="1:3" x14ac:dyDescent="0.3">
      <c r="A21" s="37" t="s">
        <v>11</v>
      </c>
      <c r="B21" s="39">
        <v>0</v>
      </c>
    </row>
    <row r="22" spans="1:3" x14ac:dyDescent="0.3">
      <c r="A22" s="37" t="s">
        <v>12</v>
      </c>
      <c r="B22" s="39">
        <v>0</v>
      </c>
    </row>
    <row r="23" spans="1:3" x14ac:dyDescent="0.3">
      <c r="A23" s="37" t="s">
        <v>13</v>
      </c>
      <c r="B23" s="39">
        <v>0</v>
      </c>
    </row>
    <row r="24" spans="1:3" x14ac:dyDescent="0.3">
      <c r="A24" s="37" t="s">
        <v>14</v>
      </c>
      <c r="B24" s="39">
        <v>0</v>
      </c>
    </row>
    <row r="25" spans="1:3" x14ac:dyDescent="0.3">
      <c r="A25" s="37" t="s">
        <v>15</v>
      </c>
      <c r="B25" s="39">
        <v>0</v>
      </c>
    </row>
    <row r="26" spans="1:3" x14ac:dyDescent="0.3">
      <c r="A26" s="38" t="s">
        <v>16</v>
      </c>
      <c r="B26" s="39">
        <v>0</v>
      </c>
    </row>
    <row r="27" spans="1:3" x14ac:dyDescent="0.3">
      <c r="A27" s="37" t="s">
        <v>70</v>
      </c>
      <c r="B27" s="39">
        <v>40</v>
      </c>
      <c r="C27" t="s">
        <v>93</v>
      </c>
    </row>
    <row r="28" spans="1:3" x14ac:dyDescent="0.3">
      <c r="A28" s="37" t="s">
        <v>18</v>
      </c>
      <c r="B28" s="39">
        <v>0</v>
      </c>
    </row>
    <row r="29" spans="1:3" x14ac:dyDescent="0.3">
      <c r="A29" s="37" t="s">
        <v>71</v>
      </c>
      <c r="B29" s="39">
        <v>0</v>
      </c>
    </row>
    <row r="30" spans="1:3" x14ac:dyDescent="0.3">
      <c r="A30" s="37" t="s">
        <v>20</v>
      </c>
      <c r="B30" s="39">
        <v>0</v>
      </c>
    </row>
    <row r="31" spans="1:3" x14ac:dyDescent="0.3">
      <c r="A31" s="37" t="s">
        <v>21</v>
      </c>
      <c r="B31" s="39">
        <v>0</v>
      </c>
    </row>
    <row r="32" spans="1:3" x14ac:dyDescent="0.3">
      <c r="A32" s="41" t="s">
        <v>92</v>
      </c>
      <c r="B32" s="39">
        <f>SUM(B9:B31)</f>
        <v>40</v>
      </c>
    </row>
    <row r="33" spans="1:9" x14ac:dyDescent="0.3">
      <c r="A33" s="40" t="s">
        <v>72</v>
      </c>
      <c r="B33" s="3">
        <v>0</v>
      </c>
    </row>
    <row r="34" spans="1:9" x14ac:dyDescent="0.3">
      <c r="A34" s="40" t="s">
        <v>28</v>
      </c>
      <c r="B34" s="3">
        <v>677.57</v>
      </c>
      <c r="C34" t="s">
        <v>94</v>
      </c>
    </row>
    <row r="35" spans="1:9" x14ac:dyDescent="0.3">
      <c r="A35" s="40" t="s">
        <v>73</v>
      </c>
      <c r="B35" s="3">
        <v>0</v>
      </c>
    </row>
    <row r="36" spans="1:9" x14ac:dyDescent="0.3">
      <c r="A36" s="40" t="s">
        <v>75</v>
      </c>
      <c r="B36" s="3">
        <v>0</v>
      </c>
    </row>
    <row r="37" spans="1:9" x14ac:dyDescent="0.3">
      <c r="A37" s="40" t="s">
        <v>55</v>
      </c>
      <c r="B37" s="3">
        <v>0</v>
      </c>
    </row>
    <row r="38" spans="1:9" x14ac:dyDescent="0.3">
      <c r="A38" s="41"/>
      <c r="B38" s="3"/>
    </row>
    <row r="39" spans="1:9" x14ac:dyDescent="0.3">
      <c r="A39" s="93" t="s">
        <v>26</v>
      </c>
      <c r="B39" s="11">
        <f>SUM(B32:B37)</f>
        <v>717.57</v>
      </c>
    </row>
    <row r="40" spans="1:9" x14ac:dyDescent="0.3">
      <c r="A40" s="41"/>
      <c r="B40" s="27"/>
      <c r="E40" s="73" t="s">
        <v>40</v>
      </c>
      <c r="F40" s="73" t="s">
        <v>46</v>
      </c>
      <c r="G40" s="74" t="s">
        <v>47</v>
      </c>
      <c r="H40" s="76"/>
      <c r="I40" s="76"/>
    </row>
    <row r="41" spans="1:9" x14ac:dyDescent="0.3">
      <c r="A41" s="94" t="s">
        <v>27</v>
      </c>
      <c r="B41" s="8"/>
      <c r="E41" s="20" t="s">
        <v>41</v>
      </c>
      <c r="F41" s="17">
        <v>677.57</v>
      </c>
      <c r="G41" s="17"/>
      <c r="H41" s="76"/>
      <c r="I41" s="76"/>
    </row>
    <row r="42" spans="1:9" x14ac:dyDescent="0.3">
      <c r="A42" s="95" t="s">
        <v>28</v>
      </c>
      <c r="B42" s="3">
        <v>476.57</v>
      </c>
      <c r="E42" s="21" t="s">
        <v>50</v>
      </c>
      <c r="F42" s="17"/>
      <c r="G42" s="17">
        <v>0</v>
      </c>
      <c r="H42" s="76"/>
      <c r="I42" s="76"/>
    </row>
    <row r="43" spans="1:9" x14ac:dyDescent="0.3">
      <c r="A43" s="95" t="s">
        <v>81</v>
      </c>
      <c r="B43" s="3">
        <v>0</v>
      </c>
      <c r="E43" s="19" t="s">
        <v>48</v>
      </c>
      <c r="F43" s="17"/>
      <c r="G43" s="17">
        <v>0</v>
      </c>
      <c r="H43" s="76"/>
      <c r="I43" s="76"/>
    </row>
    <row r="44" spans="1:9" x14ac:dyDescent="0.3">
      <c r="A44" s="95" t="s">
        <v>82</v>
      </c>
      <c r="B44" s="3">
        <v>20</v>
      </c>
      <c r="E44" s="19" t="s">
        <v>43</v>
      </c>
      <c r="F44" s="17"/>
      <c r="G44" s="17">
        <v>0</v>
      </c>
      <c r="H44" s="76"/>
      <c r="I44" s="76"/>
    </row>
    <row r="45" spans="1:9" x14ac:dyDescent="0.3">
      <c r="A45" s="95" t="s">
        <v>24</v>
      </c>
      <c r="B45" s="3">
        <v>0</v>
      </c>
      <c r="E45" s="19" t="s">
        <v>44</v>
      </c>
      <c r="F45" s="17"/>
      <c r="G45" s="17">
        <v>0</v>
      </c>
      <c r="H45" s="76"/>
      <c r="I45" s="76"/>
    </row>
    <row r="46" spans="1:9" x14ac:dyDescent="0.3">
      <c r="A46" s="95" t="s">
        <v>22</v>
      </c>
      <c r="B46" s="3">
        <v>0</v>
      </c>
      <c r="E46" s="19" t="s">
        <v>45</v>
      </c>
      <c r="F46" s="17"/>
      <c r="G46" s="17">
        <v>0</v>
      </c>
      <c r="H46" s="75" t="s">
        <v>42</v>
      </c>
      <c r="I46" s="75" t="s">
        <v>52</v>
      </c>
    </row>
    <row r="47" spans="1:9" x14ac:dyDescent="0.3">
      <c r="A47" s="95" t="s">
        <v>29</v>
      </c>
      <c r="B47" s="3">
        <v>0</v>
      </c>
      <c r="E47" s="16" t="s">
        <v>49</v>
      </c>
      <c r="F47" s="17"/>
      <c r="G47" s="17">
        <f>((F41)+(G42+G43+G44+G45+G46))</f>
        <v>677.57</v>
      </c>
      <c r="H47" s="17"/>
      <c r="I47" s="22">
        <f>G47-H47</f>
        <v>677.57</v>
      </c>
    </row>
    <row r="48" spans="1:9" x14ac:dyDescent="0.3">
      <c r="A48" s="95" t="s">
        <v>30</v>
      </c>
      <c r="B48" s="3">
        <v>0</v>
      </c>
    </row>
    <row r="49" spans="1:7" x14ac:dyDescent="0.3">
      <c r="A49" s="95" t="s">
        <v>31</v>
      </c>
      <c r="B49" s="3">
        <v>0</v>
      </c>
    </row>
    <row r="50" spans="1:7" x14ac:dyDescent="0.3">
      <c r="A50" s="95" t="s">
        <v>32</v>
      </c>
      <c r="B50" s="3">
        <v>0</v>
      </c>
      <c r="G50" s="69"/>
    </row>
    <row r="51" spans="1:7" x14ac:dyDescent="0.3">
      <c r="A51" s="94" t="s">
        <v>33</v>
      </c>
      <c r="B51" s="29">
        <f>SUM(B42:B50)</f>
        <v>496.57</v>
      </c>
    </row>
    <row r="52" spans="1:7" x14ac:dyDescent="0.3">
      <c r="A52" s="41"/>
      <c r="B52" s="27"/>
      <c r="D52" s="25"/>
      <c r="F52" s="25"/>
    </row>
    <row r="53" spans="1:7" x14ac:dyDescent="0.3">
      <c r="A53" s="96" t="s">
        <v>34</v>
      </c>
      <c r="B53" s="28">
        <f>B5+B39-B51</f>
        <v>1775.7000000000005</v>
      </c>
    </row>
    <row r="54" spans="1:7" ht="15.6" x14ac:dyDescent="0.3">
      <c r="A54" s="10" t="s">
        <v>35</v>
      </c>
      <c r="B54" s="30">
        <f>B39-B37</f>
        <v>717.57</v>
      </c>
    </row>
  </sheetData>
  <mergeCells count="2">
    <mergeCell ref="A8:B8"/>
    <mergeCell ref="A1:B1"/>
  </mergeCells>
  <pageMargins left="0.7" right="0.7" top="0.75" bottom="0.75" header="0.3" footer="0.3"/>
  <pageSetup scale="85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54"/>
  <sheetViews>
    <sheetView tabSelected="1" topLeftCell="A27" workbookViewId="0">
      <selection activeCell="C51" sqref="C51"/>
    </sheetView>
  </sheetViews>
  <sheetFormatPr defaultRowHeight="14.4" x14ac:dyDescent="0.3"/>
  <cols>
    <col min="1" max="1" width="28.88671875" bestFit="1" customWidth="1"/>
    <col min="2" max="2" width="10.109375" customWidth="1"/>
    <col min="7" max="7" width="8.33203125" bestFit="1" customWidth="1"/>
    <col min="8" max="8" width="10" bestFit="1" customWidth="1"/>
    <col min="9" max="9" width="10.109375" bestFit="1" customWidth="1"/>
  </cols>
  <sheetData>
    <row r="1" spans="1:4" x14ac:dyDescent="0.3">
      <c r="A1" s="136" t="s">
        <v>65</v>
      </c>
      <c r="B1" s="137"/>
    </row>
    <row r="2" spans="1:4" x14ac:dyDescent="0.3">
      <c r="A2" s="1" t="s">
        <v>54</v>
      </c>
      <c r="B2" s="2">
        <f>'November 20'!B53</f>
        <v>1775.7000000000005</v>
      </c>
    </row>
    <row r="3" spans="1:4" x14ac:dyDescent="0.3">
      <c r="A3" s="1" t="s">
        <v>36</v>
      </c>
      <c r="B3" s="2">
        <v>15</v>
      </c>
    </row>
    <row r="4" spans="1:4" x14ac:dyDescent="0.3">
      <c r="A4" s="1" t="s">
        <v>58</v>
      </c>
      <c r="B4" s="2">
        <v>0</v>
      </c>
    </row>
    <row r="5" spans="1:4" x14ac:dyDescent="0.3">
      <c r="A5" s="1" t="s">
        <v>38</v>
      </c>
      <c r="B5" s="2">
        <f>B2+B4</f>
        <v>1775.7000000000005</v>
      </c>
      <c r="C5" s="25"/>
    </row>
    <row r="6" spans="1:4" x14ac:dyDescent="0.3">
      <c r="A6" s="1" t="s">
        <v>37</v>
      </c>
      <c r="B6" s="2">
        <f>B2+B3+B4</f>
        <v>1790.7000000000005</v>
      </c>
    </row>
    <row r="7" spans="1:4" x14ac:dyDescent="0.3">
      <c r="A7" s="12"/>
      <c r="B7" s="13"/>
    </row>
    <row r="8" spans="1:4" x14ac:dyDescent="0.3">
      <c r="A8" s="138" t="s">
        <v>39</v>
      </c>
      <c r="B8" s="139"/>
    </row>
    <row r="9" spans="1:4" x14ac:dyDescent="0.3">
      <c r="A9" s="37" t="s">
        <v>0</v>
      </c>
      <c r="B9" s="39">
        <v>0</v>
      </c>
    </row>
    <row r="10" spans="1:4" x14ac:dyDescent="0.3">
      <c r="A10" s="37" t="s">
        <v>1</v>
      </c>
      <c r="B10" s="39">
        <v>83.38</v>
      </c>
      <c r="C10" t="s">
        <v>97</v>
      </c>
    </row>
    <row r="11" spans="1:4" x14ac:dyDescent="0.3">
      <c r="A11" s="37" t="s">
        <v>68</v>
      </c>
      <c r="B11" s="39">
        <v>0</v>
      </c>
    </row>
    <row r="12" spans="1:4" x14ac:dyDescent="0.3">
      <c r="A12" s="37" t="s">
        <v>3</v>
      </c>
      <c r="B12" s="39">
        <v>0</v>
      </c>
    </row>
    <row r="13" spans="1:4" x14ac:dyDescent="0.3">
      <c r="A13" s="37" t="s">
        <v>4</v>
      </c>
      <c r="B13" s="39">
        <v>0</v>
      </c>
    </row>
    <row r="14" spans="1:4" x14ac:dyDescent="0.3">
      <c r="A14" s="37" t="s">
        <v>5</v>
      </c>
      <c r="B14" s="39">
        <v>0</v>
      </c>
    </row>
    <row r="15" spans="1:4" x14ac:dyDescent="0.3">
      <c r="A15" s="37" t="s">
        <v>6</v>
      </c>
      <c r="B15" s="39">
        <v>50</v>
      </c>
      <c r="C15" t="s">
        <v>98</v>
      </c>
    </row>
    <row r="16" spans="1:4" x14ac:dyDescent="0.3">
      <c r="A16" s="37" t="s">
        <v>7</v>
      </c>
      <c r="B16" s="39">
        <v>0</v>
      </c>
      <c r="D16" t="s">
        <v>83</v>
      </c>
    </row>
    <row r="17" spans="1:3" x14ac:dyDescent="0.3">
      <c r="A17" s="37" t="s">
        <v>87</v>
      </c>
      <c r="B17" s="39">
        <v>0</v>
      </c>
    </row>
    <row r="18" spans="1:3" x14ac:dyDescent="0.3">
      <c r="A18" s="37" t="s">
        <v>8</v>
      </c>
      <c r="B18" s="39">
        <v>152</v>
      </c>
      <c r="C18" t="s">
        <v>97</v>
      </c>
    </row>
    <row r="19" spans="1:3" x14ac:dyDescent="0.3">
      <c r="A19" s="37" t="s">
        <v>69</v>
      </c>
      <c r="B19" s="39">
        <v>0</v>
      </c>
    </row>
    <row r="20" spans="1:3" x14ac:dyDescent="0.3">
      <c r="A20" s="37" t="s">
        <v>10</v>
      </c>
      <c r="B20" s="39">
        <v>0</v>
      </c>
    </row>
    <row r="21" spans="1:3" x14ac:dyDescent="0.3">
      <c r="A21" s="37" t="s">
        <v>11</v>
      </c>
      <c r="B21" s="39">
        <v>0</v>
      </c>
    </row>
    <row r="22" spans="1:3" x14ac:dyDescent="0.3">
      <c r="A22" s="37" t="s">
        <v>12</v>
      </c>
      <c r="B22" s="39">
        <v>0</v>
      </c>
    </row>
    <row r="23" spans="1:3" x14ac:dyDescent="0.3">
      <c r="A23" s="37" t="s">
        <v>13</v>
      </c>
      <c r="B23" s="39">
        <v>0</v>
      </c>
    </row>
    <row r="24" spans="1:3" x14ac:dyDescent="0.3">
      <c r="A24" s="37" t="s">
        <v>14</v>
      </c>
      <c r="B24" s="39">
        <v>0</v>
      </c>
    </row>
    <row r="25" spans="1:3" x14ac:dyDescent="0.3">
      <c r="A25" s="37" t="s">
        <v>15</v>
      </c>
      <c r="B25" s="39">
        <v>0</v>
      </c>
    </row>
    <row r="26" spans="1:3" x14ac:dyDescent="0.3">
      <c r="A26" s="38" t="s">
        <v>16</v>
      </c>
      <c r="B26" s="39">
        <v>0</v>
      </c>
    </row>
    <row r="27" spans="1:3" x14ac:dyDescent="0.3">
      <c r="A27" s="37" t="s">
        <v>70</v>
      </c>
      <c r="B27" s="39">
        <v>0</v>
      </c>
    </row>
    <row r="28" spans="1:3" x14ac:dyDescent="0.3">
      <c r="A28" s="37" t="s">
        <v>18</v>
      </c>
      <c r="B28" s="39">
        <v>0</v>
      </c>
    </row>
    <row r="29" spans="1:3" x14ac:dyDescent="0.3">
      <c r="A29" s="37" t="s">
        <v>71</v>
      </c>
      <c r="B29" s="39">
        <v>0</v>
      </c>
    </row>
    <row r="30" spans="1:3" x14ac:dyDescent="0.3">
      <c r="A30" s="37" t="s">
        <v>20</v>
      </c>
      <c r="B30" s="39">
        <v>0</v>
      </c>
    </row>
    <row r="31" spans="1:3" x14ac:dyDescent="0.3">
      <c r="A31" s="37" t="s">
        <v>21</v>
      </c>
      <c r="B31" s="39">
        <v>0</v>
      </c>
    </row>
    <row r="32" spans="1:3" x14ac:dyDescent="0.3">
      <c r="A32" s="41" t="s">
        <v>92</v>
      </c>
      <c r="B32" s="39">
        <f>SUM(B9:B31)</f>
        <v>285.38</v>
      </c>
    </row>
    <row r="33" spans="1:9" x14ac:dyDescent="0.3">
      <c r="A33" s="40" t="s">
        <v>72</v>
      </c>
      <c r="B33" s="3">
        <v>0</v>
      </c>
    </row>
    <row r="34" spans="1:9" x14ac:dyDescent="0.3">
      <c r="A34" s="40" t="s">
        <v>28</v>
      </c>
      <c r="B34" s="3">
        <v>0</v>
      </c>
    </row>
    <row r="35" spans="1:9" x14ac:dyDescent="0.3">
      <c r="A35" s="40" t="s">
        <v>73</v>
      </c>
      <c r="B35" s="3">
        <v>0</v>
      </c>
    </row>
    <row r="36" spans="1:9" x14ac:dyDescent="0.3">
      <c r="A36" s="40" t="s">
        <v>75</v>
      </c>
      <c r="B36" s="3">
        <v>0</v>
      </c>
    </row>
    <row r="37" spans="1:9" x14ac:dyDescent="0.3">
      <c r="A37" s="40" t="s">
        <v>55</v>
      </c>
      <c r="B37" s="3">
        <v>0</v>
      </c>
      <c r="D37">
        <v>2</v>
      </c>
    </row>
    <row r="38" spans="1:9" x14ac:dyDescent="0.3">
      <c r="A38" s="41"/>
      <c r="B38" s="3"/>
    </row>
    <row r="39" spans="1:9" ht="15" thickBot="1" x14ac:dyDescent="0.35">
      <c r="A39" s="93" t="s">
        <v>26</v>
      </c>
      <c r="B39" s="11">
        <f>SUM(B32:B37)</f>
        <v>285.38</v>
      </c>
    </row>
    <row r="40" spans="1:9" x14ac:dyDescent="0.3">
      <c r="A40" s="41"/>
      <c r="B40" s="27"/>
      <c r="E40" s="18" t="s">
        <v>40</v>
      </c>
      <c r="F40" s="18" t="s">
        <v>46</v>
      </c>
      <c r="G40" s="18" t="s">
        <v>47</v>
      </c>
    </row>
    <row r="41" spans="1:9" x14ac:dyDescent="0.3">
      <c r="A41" s="94" t="s">
        <v>27</v>
      </c>
      <c r="B41" s="8"/>
      <c r="E41" s="20" t="s">
        <v>41</v>
      </c>
      <c r="F41" s="17">
        <v>0</v>
      </c>
      <c r="G41" s="17"/>
    </row>
    <row r="42" spans="1:9" x14ac:dyDescent="0.3">
      <c r="A42" s="95" t="s">
        <v>28</v>
      </c>
      <c r="B42" s="3">
        <v>0</v>
      </c>
      <c r="E42" s="21" t="s">
        <v>50</v>
      </c>
      <c r="F42" s="17"/>
      <c r="G42" s="17">
        <v>0</v>
      </c>
    </row>
    <row r="43" spans="1:9" x14ac:dyDescent="0.3">
      <c r="A43" s="95" t="s">
        <v>81</v>
      </c>
      <c r="B43" s="3">
        <v>0</v>
      </c>
      <c r="E43" s="19" t="s">
        <v>48</v>
      </c>
      <c r="F43" s="17"/>
      <c r="G43" s="17">
        <v>0</v>
      </c>
    </row>
    <row r="44" spans="1:9" x14ac:dyDescent="0.3">
      <c r="A44" s="95" t="s">
        <v>82</v>
      </c>
      <c r="B44" s="3">
        <v>0</v>
      </c>
      <c r="E44" s="19" t="s">
        <v>43</v>
      </c>
      <c r="F44" s="17"/>
      <c r="G44" s="17">
        <v>0</v>
      </c>
    </row>
    <row r="45" spans="1:9" ht="15" thickBot="1" x14ac:dyDescent="0.35">
      <c r="A45" s="95" t="s">
        <v>24</v>
      </c>
      <c r="B45" s="3">
        <v>587.89</v>
      </c>
      <c r="E45" s="19" t="s">
        <v>44</v>
      </c>
      <c r="F45" s="17"/>
      <c r="G45" s="17">
        <v>0</v>
      </c>
    </row>
    <row r="46" spans="1:9" x14ac:dyDescent="0.3">
      <c r="A46" s="95" t="s">
        <v>22</v>
      </c>
      <c r="B46" s="3">
        <v>0</v>
      </c>
      <c r="E46" s="19" t="s">
        <v>45</v>
      </c>
      <c r="F46" s="17"/>
      <c r="G46" s="17">
        <v>0</v>
      </c>
      <c r="H46" s="15" t="s">
        <v>42</v>
      </c>
      <c r="I46" s="15" t="s">
        <v>52</v>
      </c>
    </row>
    <row r="47" spans="1:9" x14ac:dyDescent="0.3">
      <c r="A47" s="95" t="s">
        <v>29</v>
      </c>
      <c r="B47" s="3">
        <v>0</v>
      </c>
      <c r="E47" s="16" t="s">
        <v>49</v>
      </c>
      <c r="F47" s="17"/>
      <c r="G47" s="17">
        <f>((F41)+(G42+G43+G44+G45+G46))</f>
        <v>0</v>
      </c>
      <c r="H47" s="17"/>
      <c r="I47" s="22"/>
    </row>
    <row r="48" spans="1:9" x14ac:dyDescent="0.3">
      <c r="A48" s="95" t="s">
        <v>30</v>
      </c>
      <c r="B48" s="3">
        <v>0</v>
      </c>
    </row>
    <row r="49" spans="1:3" x14ac:dyDescent="0.3">
      <c r="A49" s="95" t="s">
        <v>31</v>
      </c>
      <c r="B49" s="3">
        <v>0</v>
      </c>
    </row>
    <row r="50" spans="1:3" x14ac:dyDescent="0.3">
      <c r="A50" s="95" t="s">
        <v>32</v>
      </c>
      <c r="B50" s="3">
        <v>118</v>
      </c>
      <c r="C50" t="s">
        <v>99</v>
      </c>
    </row>
    <row r="51" spans="1:3" x14ac:dyDescent="0.3">
      <c r="A51" s="94" t="s">
        <v>33</v>
      </c>
      <c r="B51" s="29">
        <f>SUM(B42:B50)</f>
        <v>705.89</v>
      </c>
    </row>
    <row r="52" spans="1:3" x14ac:dyDescent="0.3">
      <c r="A52" s="41"/>
      <c r="B52" s="27"/>
    </row>
    <row r="53" spans="1:3" x14ac:dyDescent="0.3">
      <c r="A53" s="96" t="s">
        <v>34</v>
      </c>
      <c r="B53" s="28">
        <f>B5+B39-B51</f>
        <v>1355.1900000000005</v>
      </c>
    </row>
    <row r="54" spans="1:3" ht="15.6" x14ac:dyDescent="0.3">
      <c r="A54" s="10" t="s">
        <v>35</v>
      </c>
      <c r="B54" s="30">
        <f>B39-B37</f>
        <v>285.38</v>
      </c>
    </row>
  </sheetData>
  <mergeCells count="2">
    <mergeCell ref="A1:B1"/>
    <mergeCell ref="A8:B8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7FF325-2A2E-4D91-8CF3-814234D61D1D}">
  <sheetPr>
    <pageSetUpPr fitToPage="1"/>
  </sheetPr>
  <dimension ref="A1:I53"/>
  <sheetViews>
    <sheetView workbookViewId="0">
      <selection activeCell="A16" sqref="A16"/>
    </sheetView>
  </sheetViews>
  <sheetFormatPr defaultColWidth="9.109375" defaultRowHeight="14.4" x14ac:dyDescent="0.3"/>
  <cols>
    <col min="1" max="1" width="28.88671875" style="77" bestFit="1" customWidth="1"/>
    <col min="2" max="2" width="9.109375" style="77" bestFit="1"/>
    <col min="3" max="4" width="9.109375" style="77"/>
    <col min="5" max="5" width="20.6640625" style="77" customWidth="1"/>
    <col min="6" max="6" width="10.33203125" style="77" bestFit="1" customWidth="1"/>
    <col min="7" max="7" width="9.88671875" style="77" bestFit="1" customWidth="1"/>
    <col min="8" max="8" width="10" style="77" bestFit="1" customWidth="1"/>
    <col min="9" max="9" width="10.109375" style="77" bestFit="1" customWidth="1"/>
    <col min="10" max="16384" width="9.109375" style="77"/>
  </cols>
  <sheetData>
    <row r="1" spans="1:2" x14ac:dyDescent="0.3">
      <c r="A1" s="136" t="s">
        <v>84</v>
      </c>
      <c r="B1" s="137"/>
    </row>
    <row r="2" spans="1:2" x14ac:dyDescent="0.3">
      <c r="A2" s="1" t="s">
        <v>54</v>
      </c>
      <c r="B2" s="2">
        <v>3262.37</v>
      </c>
    </row>
    <row r="3" spans="1:2" x14ac:dyDescent="0.3">
      <c r="A3" s="1" t="s">
        <v>36</v>
      </c>
      <c r="B3" s="2">
        <v>1122.97</v>
      </c>
    </row>
    <row r="4" spans="1:2" x14ac:dyDescent="0.3">
      <c r="A4" s="1" t="s">
        <v>51</v>
      </c>
      <c r="B4" s="2">
        <v>23.37</v>
      </c>
    </row>
    <row r="5" spans="1:2" x14ac:dyDescent="0.3">
      <c r="A5" s="1" t="s">
        <v>38</v>
      </c>
      <c r="B5" s="2">
        <f>B2+B4</f>
        <v>3285.74</v>
      </c>
    </row>
    <row r="6" spans="1:2" x14ac:dyDescent="0.3">
      <c r="A6" s="1" t="s">
        <v>37</v>
      </c>
      <c r="B6" s="2">
        <f>B2+B3+B4</f>
        <v>4408.71</v>
      </c>
    </row>
    <row r="7" spans="1:2" x14ac:dyDescent="0.3">
      <c r="A7" s="12"/>
      <c r="B7" s="13"/>
    </row>
    <row r="8" spans="1:2" x14ac:dyDescent="0.3">
      <c r="A8" s="138" t="s">
        <v>39</v>
      </c>
      <c r="B8" s="139"/>
    </row>
    <row r="9" spans="1:2" x14ac:dyDescent="0.3">
      <c r="A9" s="37" t="s">
        <v>0</v>
      </c>
      <c r="B9" s="3">
        <v>0</v>
      </c>
    </row>
    <row r="10" spans="1:2" x14ac:dyDescent="0.3">
      <c r="A10" s="37" t="s">
        <v>1</v>
      </c>
      <c r="B10" s="3">
        <v>115</v>
      </c>
    </row>
    <row r="11" spans="1:2" x14ac:dyDescent="0.3">
      <c r="A11" s="37" t="s">
        <v>2</v>
      </c>
      <c r="B11" s="3">
        <v>0</v>
      </c>
    </row>
    <row r="12" spans="1:2" x14ac:dyDescent="0.3">
      <c r="A12" s="37" t="s">
        <v>3</v>
      </c>
      <c r="B12" s="3">
        <v>24</v>
      </c>
    </row>
    <row r="13" spans="1:2" x14ac:dyDescent="0.3">
      <c r="A13" s="37" t="s">
        <v>4</v>
      </c>
      <c r="B13" s="3">
        <v>50</v>
      </c>
    </row>
    <row r="14" spans="1:2" x14ac:dyDescent="0.3">
      <c r="A14" s="37" t="s">
        <v>5</v>
      </c>
      <c r="B14" s="3">
        <v>0</v>
      </c>
    </row>
    <row r="15" spans="1:2" x14ac:dyDescent="0.3">
      <c r="A15" s="37" t="s">
        <v>6</v>
      </c>
      <c r="B15" s="3">
        <v>0</v>
      </c>
    </row>
    <row r="16" spans="1:2" x14ac:dyDescent="0.3">
      <c r="A16" s="37" t="s">
        <v>7</v>
      </c>
      <c r="B16" s="3">
        <v>30</v>
      </c>
    </row>
    <row r="17" spans="1:2" x14ac:dyDescent="0.3">
      <c r="A17" s="37" t="s">
        <v>8</v>
      </c>
      <c r="B17" s="3">
        <v>108</v>
      </c>
    </row>
    <row r="18" spans="1:2" x14ac:dyDescent="0.3">
      <c r="A18" s="37" t="s">
        <v>9</v>
      </c>
      <c r="B18" s="3">
        <v>0</v>
      </c>
    </row>
    <row r="19" spans="1:2" x14ac:dyDescent="0.3">
      <c r="A19" s="37" t="s">
        <v>10</v>
      </c>
      <c r="B19" s="3">
        <v>41</v>
      </c>
    </row>
    <row r="20" spans="1:2" x14ac:dyDescent="0.3">
      <c r="A20" s="37" t="s">
        <v>11</v>
      </c>
      <c r="B20" s="3">
        <v>179</v>
      </c>
    </row>
    <row r="21" spans="1:2" x14ac:dyDescent="0.3">
      <c r="A21" s="37" t="s">
        <v>12</v>
      </c>
      <c r="B21" s="3">
        <v>0</v>
      </c>
    </row>
    <row r="22" spans="1:2" x14ac:dyDescent="0.3">
      <c r="A22" s="37" t="s">
        <v>13</v>
      </c>
      <c r="B22" s="3">
        <v>0</v>
      </c>
    </row>
    <row r="23" spans="1:2" x14ac:dyDescent="0.3">
      <c r="A23" s="37" t="s">
        <v>14</v>
      </c>
      <c r="B23" s="3">
        <v>40</v>
      </c>
    </row>
    <row r="24" spans="1:2" x14ac:dyDescent="0.3">
      <c r="A24" s="37" t="s">
        <v>15</v>
      </c>
      <c r="B24" s="3">
        <v>20</v>
      </c>
    </row>
    <row r="25" spans="1:2" x14ac:dyDescent="0.3">
      <c r="A25" s="38" t="s">
        <v>16</v>
      </c>
      <c r="B25" s="3">
        <v>0</v>
      </c>
    </row>
    <row r="26" spans="1:2" x14ac:dyDescent="0.3">
      <c r="A26" s="37" t="s">
        <v>17</v>
      </c>
      <c r="B26" s="3">
        <v>0</v>
      </c>
    </row>
    <row r="27" spans="1:2" x14ac:dyDescent="0.3">
      <c r="A27" s="37" t="s">
        <v>18</v>
      </c>
      <c r="B27" s="3">
        <v>80</v>
      </c>
    </row>
    <row r="28" spans="1:2" x14ac:dyDescent="0.3">
      <c r="A28" s="37" t="s">
        <v>19</v>
      </c>
      <c r="B28" s="3">
        <v>0</v>
      </c>
    </row>
    <row r="29" spans="1:2" x14ac:dyDescent="0.3">
      <c r="A29" s="37" t="s">
        <v>20</v>
      </c>
      <c r="B29" s="3">
        <v>95</v>
      </c>
    </row>
    <row r="30" spans="1:2" x14ac:dyDescent="0.3">
      <c r="A30" s="37" t="s">
        <v>21</v>
      </c>
      <c r="B30" s="3">
        <v>0</v>
      </c>
    </row>
    <row r="31" spans="1:2" x14ac:dyDescent="0.3">
      <c r="A31" s="31"/>
      <c r="B31" s="3"/>
    </row>
    <row r="32" spans="1:2" x14ac:dyDescent="0.3">
      <c r="A32" s="40" t="s">
        <v>22</v>
      </c>
      <c r="B32" s="3">
        <v>0</v>
      </c>
    </row>
    <row r="33" spans="1:9" x14ac:dyDescent="0.3">
      <c r="A33" s="40" t="s">
        <v>23</v>
      </c>
      <c r="B33" s="3">
        <v>673.85</v>
      </c>
    </row>
    <row r="34" spans="1:9" x14ac:dyDescent="0.3">
      <c r="A34" s="40" t="s">
        <v>24</v>
      </c>
      <c r="B34" s="3">
        <v>0</v>
      </c>
    </row>
    <row r="35" spans="1:9" x14ac:dyDescent="0.3">
      <c r="A35" s="40" t="s">
        <v>25</v>
      </c>
      <c r="B35" s="3">
        <v>0</v>
      </c>
    </row>
    <row r="36" spans="1:9" x14ac:dyDescent="0.3">
      <c r="A36" s="40" t="s">
        <v>55</v>
      </c>
      <c r="B36" s="3">
        <v>0</v>
      </c>
    </row>
    <row r="37" spans="1:9" x14ac:dyDescent="0.3">
      <c r="A37" s="26"/>
      <c r="B37" s="3"/>
    </row>
    <row r="38" spans="1:9" x14ac:dyDescent="0.3">
      <c r="A38" s="6" t="s">
        <v>26</v>
      </c>
      <c r="B38" s="32">
        <f>SUM(B9:B36)</f>
        <v>1455.85</v>
      </c>
    </row>
    <row r="39" spans="1:9" ht="15" thickBot="1" x14ac:dyDescent="0.35">
      <c r="A39" s="26"/>
      <c r="B39" s="27"/>
    </row>
    <row r="40" spans="1:9" x14ac:dyDescent="0.3">
      <c r="A40" s="7" t="s">
        <v>27</v>
      </c>
      <c r="B40" s="8"/>
      <c r="E40" s="18" t="s">
        <v>40</v>
      </c>
      <c r="F40" s="18" t="s">
        <v>46</v>
      </c>
      <c r="G40" s="18" t="s">
        <v>47</v>
      </c>
    </row>
    <row r="41" spans="1:9" x14ac:dyDescent="0.3">
      <c r="A41" s="42" t="s">
        <v>28</v>
      </c>
      <c r="B41" s="99">
        <v>683.58</v>
      </c>
      <c r="E41" s="40" t="s">
        <v>41</v>
      </c>
      <c r="F41" s="17">
        <v>673.85</v>
      </c>
      <c r="G41" s="17"/>
    </row>
    <row r="42" spans="1:9" x14ac:dyDescent="0.3">
      <c r="A42" s="42" t="s">
        <v>81</v>
      </c>
      <c r="B42" s="3">
        <v>60</v>
      </c>
      <c r="E42" s="88" t="s">
        <v>50</v>
      </c>
      <c r="F42" s="17"/>
      <c r="G42" s="17">
        <v>0</v>
      </c>
    </row>
    <row r="43" spans="1:9" x14ac:dyDescent="0.3">
      <c r="A43" s="42" t="s">
        <v>82</v>
      </c>
      <c r="B43" s="3">
        <v>157.05000000000001</v>
      </c>
      <c r="E43" s="89" t="s">
        <v>48</v>
      </c>
      <c r="F43" s="17"/>
      <c r="G43" s="17">
        <v>0</v>
      </c>
    </row>
    <row r="44" spans="1:9" x14ac:dyDescent="0.3">
      <c r="A44" s="42" t="s">
        <v>24</v>
      </c>
      <c r="B44" s="3">
        <v>0</v>
      </c>
      <c r="E44" s="89" t="s">
        <v>43</v>
      </c>
      <c r="F44" s="17"/>
      <c r="G44" s="17">
        <v>21</v>
      </c>
    </row>
    <row r="45" spans="1:9" ht="15" thickBot="1" x14ac:dyDescent="0.35">
      <c r="A45" s="42" t="s">
        <v>22</v>
      </c>
      <c r="B45" s="99">
        <v>8.1999999999999993</v>
      </c>
      <c r="E45" s="89" t="s">
        <v>44</v>
      </c>
      <c r="F45" s="17"/>
      <c r="G45" s="17">
        <v>157.05000000000001</v>
      </c>
    </row>
    <row r="46" spans="1:9" x14ac:dyDescent="0.3">
      <c r="A46" s="42" t="s">
        <v>29</v>
      </c>
      <c r="B46" s="3">
        <v>1000</v>
      </c>
      <c r="E46" s="89" t="s">
        <v>45</v>
      </c>
      <c r="F46" s="17"/>
      <c r="G46" s="17">
        <v>0</v>
      </c>
      <c r="H46" s="15" t="s">
        <v>42</v>
      </c>
      <c r="I46" s="15" t="s">
        <v>52</v>
      </c>
    </row>
    <row r="47" spans="1:9" x14ac:dyDescent="0.3">
      <c r="A47" s="42" t="s">
        <v>30</v>
      </c>
      <c r="B47" s="3">
        <v>0</v>
      </c>
      <c r="E47" s="85" t="s">
        <v>49</v>
      </c>
      <c r="F47" s="17"/>
      <c r="G47" s="17">
        <f>((F41)+(G42+G43+G44+G45+G46))</f>
        <v>851.90000000000009</v>
      </c>
      <c r="H47" s="17">
        <v>852.38</v>
      </c>
      <c r="I47" s="22">
        <f>G47-H47</f>
        <v>-0.4799999999999045</v>
      </c>
    </row>
    <row r="48" spans="1:9" x14ac:dyDescent="0.3">
      <c r="A48" s="42" t="s">
        <v>31</v>
      </c>
      <c r="B48" s="3">
        <v>0</v>
      </c>
    </row>
    <row r="49" spans="1:2" x14ac:dyDescent="0.3">
      <c r="A49" s="42" t="s">
        <v>32</v>
      </c>
      <c r="B49" s="99">
        <v>14.4</v>
      </c>
    </row>
    <row r="50" spans="1:2" x14ac:dyDescent="0.3">
      <c r="A50" s="44" t="s">
        <v>33</v>
      </c>
      <c r="B50" s="3">
        <f>SUM(B41:B49)</f>
        <v>1923.2300000000002</v>
      </c>
    </row>
    <row r="51" spans="1:2" x14ac:dyDescent="0.3">
      <c r="A51" s="26"/>
      <c r="B51" s="27"/>
    </row>
    <row r="52" spans="1:2" x14ac:dyDescent="0.3">
      <c r="A52" s="43" t="s">
        <v>34</v>
      </c>
      <c r="B52" s="3">
        <f>SUM(B5+B38-B50)</f>
        <v>2818.3599999999997</v>
      </c>
    </row>
    <row r="53" spans="1:2" ht="15.6" x14ac:dyDescent="0.3">
      <c r="A53" s="10" t="s">
        <v>35</v>
      </c>
      <c r="B53" s="30">
        <f>B38-B36</f>
        <v>1455.85</v>
      </c>
    </row>
  </sheetData>
  <mergeCells count="2">
    <mergeCell ref="A1:B1"/>
    <mergeCell ref="A8:B8"/>
  </mergeCells>
  <pageMargins left="0.7" right="0.7" top="0.75" bottom="0.75" header="0.3" footer="0.3"/>
  <pageSetup scale="77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53"/>
  <sheetViews>
    <sheetView workbookViewId="0">
      <selection activeCell="B6" sqref="B6"/>
    </sheetView>
  </sheetViews>
  <sheetFormatPr defaultRowHeight="14.4" x14ac:dyDescent="0.3"/>
  <cols>
    <col min="1" max="1" width="28.88671875" bestFit="1" customWidth="1"/>
    <col min="2" max="2" width="9.109375" bestFit="1" customWidth="1"/>
    <col min="5" max="5" width="19.88671875" bestFit="1" customWidth="1"/>
    <col min="6" max="6" width="10.33203125" bestFit="1" customWidth="1"/>
    <col min="7" max="7" width="9.88671875" bestFit="1" customWidth="1"/>
    <col min="8" max="8" width="10" bestFit="1" customWidth="1"/>
    <col min="9" max="9" width="10.109375" bestFit="1" customWidth="1"/>
  </cols>
  <sheetData>
    <row r="1" spans="1:8" x14ac:dyDescent="0.3">
      <c r="A1" s="136" t="s">
        <v>53</v>
      </c>
      <c r="B1" s="137"/>
    </row>
    <row r="2" spans="1:8" x14ac:dyDescent="0.3">
      <c r="A2" s="1" t="s">
        <v>54</v>
      </c>
      <c r="B2" s="2">
        <f>'January 20'!B52</f>
        <v>2818.3599999999997</v>
      </c>
    </row>
    <row r="3" spans="1:8" x14ac:dyDescent="0.3">
      <c r="A3" s="1" t="s">
        <v>36</v>
      </c>
      <c r="B3" s="2">
        <v>0</v>
      </c>
      <c r="G3" s="98"/>
      <c r="H3" s="98"/>
    </row>
    <row r="4" spans="1:8" x14ac:dyDescent="0.3">
      <c r="A4" s="1" t="s">
        <v>51</v>
      </c>
      <c r="B4" s="2">
        <v>-70.27</v>
      </c>
      <c r="H4" s="98"/>
    </row>
    <row r="5" spans="1:8" x14ac:dyDescent="0.3">
      <c r="A5" s="1" t="s">
        <v>38</v>
      </c>
      <c r="B5" s="2">
        <f>B2+B4</f>
        <v>2748.0899999999997</v>
      </c>
      <c r="H5" s="98"/>
    </row>
    <row r="6" spans="1:8" x14ac:dyDescent="0.3">
      <c r="A6" s="1" t="s">
        <v>37</v>
      </c>
      <c r="B6" s="2">
        <f>B2+B3+B4</f>
        <v>2748.0899999999997</v>
      </c>
      <c r="H6" s="98"/>
    </row>
    <row r="7" spans="1:8" x14ac:dyDescent="0.3">
      <c r="A7" s="12"/>
      <c r="B7" s="13"/>
      <c r="H7" s="98"/>
    </row>
    <row r="8" spans="1:8" x14ac:dyDescent="0.3">
      <c r="A8" s="138" t="s">
        <v>39</v>
      </c>
      <c r="B8" s="139"/>
      <c r="H8" s="98"/>
    </row>
    <row r="9" spans="1:8" x14ac:dyDescent="0.3">
      <c r="A9" s="90" t="s">
        <v>0</v>
      </c>
      <c r="B9" s="3">
        <v>0</v>
      </c>
    </row>
    <row r="10" spans="1:8" x14ac:dyDescent="0.3">
      <c r="A10" s="90" t="s">
        <v>1</v>
      </c>
      <c r="B10" s="3">
        <v>105</v>
      </c>
    </row>
    <row r="11" spans="1:8" x14ac:dyDescent="0.3">
      <c r="A11" s="90" t="s">
        <v>2</v>
      </c>
      <c r="B11" s="3">
        <v>0</v>
      </c>
    </row>
    <row r="12" spans="1:8" x14ac:dyDescent="0.3">
      <c r="A12" s="37" t="s">
        <v>3</v>
      </c>
      <c r="B12" s="3">
        <v>0</v>
      </c>
    </row>
    <row r="13" spans="1:8" x14ac:dyDescent="0.3">
      <c r="A13" s="37" t="s">
        <v>4</v>
      </c>
      <c r="B13" s="3">
        <v>40</v>
      </c>
    </row>
    <row r="14" spans="1:8" x14ac:dyDescent="0.3">
      <c r="A14" s="37" t="s">
        <v>5</v>
      </c>
      <c r="B14" s="3">
        <v>0</v>
      </c>
    </row>
    <row r="15" spans="1:8" x14ac:dyDescent="0.3">
      <c r="A15" s="37" t="s">
        <v>6</v>
      </c>
      <c r="B15" s="3">
        <v>20</v>
      </c>
    </row>
    <row r="16" spans="1:8" x14ac:dyDescent="0.3">
      <c r="A16" s="37" t="s">
        <v>7</v>
      </c>
      <c r="B16" s="3">
        <v>30</v>
      </c>
    </row>
    <row r="17" spans="1:2" x14ac:dyDescent="0.3">
      <c r="A17" s="37" t="s">
        <v>8</v>
      </c>
      <c r="B17" s="3">
        <v>25</v>
      </c>
    </row>
    <row r="18" spans="1:2" x14ac:dyDescent="0.3">
      <c r="A18" s="37" t="s">
        <v>9</v>
      </c>
      <c r="B18" s="3">
        <v>0</v>
      </c>
    </row>
    <row r="19" spans="1:2" x14ac:dyDescent="0.3">
      <c r="A19" s="37" t="s">
        <v>10</v>
      </c>
      <c r="B19" s="3">
        <v>21</v>
      </c>
    </row>
    <row r="20" spans="1:2" x14ac:dyDescent="0.3">
      <c r="A20" s="37" t="s">
        <v>11</v>
      </c>
      <c r="B20" s="3">
        <v>0</v>
      </c>
    </row>
    <row r="21" spans="1:2" x14ac:dyDescent="0.3">
      <c r="A21" s="37" t="s">
        <v>12</v>
      </c>
      <c r="B21" s="3">
        <v>0</v>
      </c>
    </row>
    <row r="22" spans="1:2" x14ac:dyDescent="0.3">
      <c r="A22" s="37" t="s">
        <v>13</v>
      </c>
      <c r="B22" s="3">
        <v>24</v>
      </c>
    </row>
    <row r="23" spans="1:2" x14ac:dyDescent="0.3">
      <c r="A23" s="37" t="s">
        <v>14</v>
      </c>
      <c r="B23" s="3">
        <v>10</v>
      </c>
    </row>
    <row r="24" spans="1:2" x14ac:dyDescent="0.3">
      <c r="A24" s="37" t="s">
        <v>15</v>
      </c>
      <c r="B24" s="3">
        <v>30</v>
      </c>
    </row>
    <row r="25" spans="1:2" x14ac:dyDescent="0.3">
      <c r="A25" s="91" t="s">
        <v>16</v>
      </c>
      <c r="B25" s="3">
        <v>0</v>
      </c>
    </row>
    <row r="26" spans="1:2" x14ac:dyDescent="0.3">
      <c r="A26" s="37" t="s">
        <v>17</v>
      </c>
      <c r="B26" s="3">
        <v>100</v>
      </c>
    </row>
    <row r="27" spans="1:2" x14ac:dyDescent="0.3">
      <c r="A27" s="37" t="s">
        <v>18</v>
      </c>
      <c r="B27" s="3">
        <v>13</v>
      </c>
    </row>
    <row r="28" spans="1:2" x14ac:dyDescent="0.3">
      <c r="A28" s="37" t="s">
        <v>19</v>
      </c>
      <c r="B28" s="3">
        <v>0</v>
      </c>
    </row>
    <row r="29" spans="1:2" x14ac:dyDescent="0.3">
      <c r="A29" s="37" t="s">
        <v>20</v>
      </c>
      <c r="B29" s="3">
        <v>60</v>
      </c>
    </row>
    <row r="30" spans="1:2" x14ac:dyDescent="0.3">
      <c r="A30" s="90" t="s">
        <v>21</v>
      </c>
      <c r="B30" s="3">
        <v>40</v>
      </c>
    </row>
    <row r="31" spans="1:2" x14ac:dyDescent="0.3">
      <c r="A31" s="92"/>
      <c r="B31" s="3"/>
    </row>
    <row r="32" spans="1:2" x14ac:dyDescent="0.3">
      <c r="A32" s="40" t="s">
        <v>22</v>
      </c>
      <c r="B32" s="3">
        <v>0</v>
      </c>
    </row>
    <row r="33" spans="1:9" x14ac:dyDescent="0.3">
      <c r="A33" s="40" t="s">
        <v>23</v>
      </c>
      <c r="B33" s="3">
        <v>709.85</v>
      </c>
    </row>
    <row r="34" spans="1:9" x14ac:dyDescent="0.3">
      <c r="A34" s="40" t="s">
        <v>24</v>
      </c>
      <c r="B34" s="3">
        <v>0</v>
      </c>
    </row>
    <row r="35" spans="1:9" x14ac:dyDescent="0.3">
      <c r="A35" s="40" t="s">
        <v>25</v>
      </c>
      <c r="B35" s="3">
        <v>15.03</v>
      </c>
    </row>
    <row r="36" spans="1:9" x14ac:dyDescent="0.3">
      <c r="A36" s="40" t="s">
        <v>55</v>
      </c>
      <c r="B36" s="3">
        <v>0</v>
      </c>
    </row>
    <row r="37" spans="1:9" x14ac:dyDescent="0.3">
      <c r="A37" s="41"/>
      <c r="B37" s="3"/>
    </row>
    <row r="38" spans="1:9" x14ac:dyDescent="0.3">
      <c r="A38" s="93" t="s">
        <v>26</v>
      </c>
      <c r="B38" s="32">
        <f>SUM(B9:B36)</f>
        <v>1242.8799999999999</v>
      </c>
    </row>
    <row r="39" spans="1:9" ht="15" thickBot="1" x14ac:dyDescent="0.35">
      <c r="A39" s="41"/>
      <c r="B39" s="27"/>
    </row>
    <row r="40" spans="1:9" x14ac:dyDescent="0.3">
      <c r="A40" s="94" t="s">
        <v>27</v>
      </c>
      <c r="B40" s="8"/>
      <c r="E40" s="18" t="s">
        <v>40</v>
      </c>
      <c r="F40" s="18" t="s">
        <v>46</v>
      </c>
      <c r="G40" s="18" t="s">
        <v>47</v>
      </c>
    </row>
    <row r="41" spans="1:9" x14ac:dyDescent="0.3">
      <c r="A41" s="95" t="s">
        <v>28</v>
      </c>
      <c r="B41" s="3">
        <v>709.85</v>
      </c>
      <c r="E41" s="20" t="s">
        <v>41</v>
      </c>
      <c r="F41" s="17">
        <v>709.85</v>
      </c>
      <c r="G41" s="17"/>
    </row>
    <row r="42" spans="1:9" x14ac:dyDescent="0.3">
      <c r="A42" s="95" t="s">
        <v>81</v>
      </c>
      <c r="B42" s="3">
        <v>153.96</v>
      </c>
      <c r="E42" s="21" t="s">
        <v>50</v>
      </c>
      <c r="F42" s="17"/>
      <c r="G42" s="17">
        <v>0</v>
      </c>
    </row>
    <row r="43" spans="1:9" x14ac:dyDescent="0.3">
      <c r="A43" s="95" t="s">
        <v>82</v>
      </c>
      <c r="B43" s="3">
        <v>146.55000000000001</v>
      </c>
      <c r="E43" s="19" t="s">
        <v>48</v>
      </c>
      <c r="F43" s="17"/>
      <c r="G43" s="17">
        <v>0</v>
      </c>
    </row>
    <row r="44" spans="1:9" x14ac:dyDescent="0.3">
      <c r="A44" s="95" t="s">
        <v>24</v>
      </c>
      <c r="B44" s="3">
        <v>0</v>
      </c>
      <c r="E44" s="19" t="s">
        <v>43</v>
      </c>
      <c r="F44" s="17"/>
      <c r="G44" s="17">
        <v>90.8</v>
      </c>
    </row>
    <row r="45" spans="1:9" ht="15" thickBot="1" x14ac:dyDescent="0.35">
      <c r="A45" s="95" t="s">
        <v>22</v>
      </c>
      <c r="B45" s="3">
        <v>0</v>
      </c>
      <c r="E45" s="19" t="s">
        <v>44</v>
      </c>
      <c r="F45" s="17"/>
      <c r="G45" s="17">
        <v>116.55</v>
      </c>
    </row>
    <row r="46" spans="1:9" x14ac:dyDescent="0.3">
      <c r="A46" s="95" t="s">
        <v>86</v>
      </c>
      <c r="B46" s="3">
        <v>949.52</v>
      </c>
      <c r="E46" s="19" t="s">
        <v>45</v>
      </c>
      <c r="F46" s="17"/>
      <c r="G46" s="17">
        <v>0</v>
      </c>
      <c r="H46" s="15" t="s">
        <v>42</v>
      </c>
      <c r="I46" s="15" t="s">
        <v>52</v>
      </c>
    </row>
    <row r="47" spans="1:9" x14ac:dyDescent="0.3">
      <c r="A47" s="95" t="s">
        <v>30</v>
      </c>
      <c r="B47" s="3">
        <v>0</v>
      </c>
      <c r="E47" s="16" t="s">
        <v>49</v>
      </c>
      <c r="F47" s="17"/>
      <c r="G47" s="17">
        <f>((F41)+(G42+G43+G44+G45+G46))</f>
        <v>917.2</v>
      </c>
      <c r="H47" s="17">
        <v>849.6</v>
      </c>
      <c r="I47" s="22">
        <f>G47-H47</f>
        <v>67.600000000000023</v>
      </c>
    </row>
    <row r="48" spans="1:9" x14ac:dyDescent="0.3">
      <c r="A48" s="95" t="s">
        <v>31</v>
      </c>
      <c r="B48" s="3">
        <v>0</v>
      </c>
    </row>
    <row r="49" spans="1:2" x14ac:dyDescent="0.3">
      <c r="A49" s="95" t="s">
        <v>32</v>
      </c>
      <c r="B49" s="3">
        <v>31.09</v>
      </c>
    </row>
    <row r="50" spans="1:2" x14ac:dyDescent="0.3">
      <c r="A50" s="94" t="s">
        <v>33</v>
      </c>
      <c r="B50" s="3">
        <f>SUM(B41:B49)</f>
        <v>1990.97</v>
      </c>
    </row>
    <row r="51" spans="1:2" x14ac:dyDescent="0.3">
      <c r="A51" s="26"/>
      <c r="B51" s="27"/>
    </row>
    <row r="52" spans="1:2" x14ac:dyDescent="0.3">
      <c r="A52" s="9" t="s">
        <v>34</v>
      </c>
      <c r="B52" s="3">
        <f>SUM(B5+B38-B50)</f>
        <v>1999.9999999999993</v>
      </c>
    </row>
    <row r="53" spans="1:2" ht="15.6" x14ac:dyDescent="0.3">
      <c r="A53" s="10" t="s">
        <v>35</v>
      </c>
      <c r="B53" s="23">
        <f>B38-B36</f>
        <v>1242.8799999999999</v>
      </c>
    </row>
  </sheetData>
  <mergeCells count="2">
    <mergeCell ref="A1:B1"/>
    <mergeCell ref="A8:B8"/>
  </mergeCells>
  <pageMargins left="0.7" right="0.7" top="0.75" bottom="0.75" header="0.3" footer="0.3"/>
  <pageSetup scale="64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M55"/>
  <sheetViews>
    <sheetView topLeftCell="A37" workbookViewId="0">
      <selection activeCell="D34" sqref="D34"/>
    </sheetView>
  </sheetViews>
  <sheetFormatPr defaultRowHeight="14.4" x14ac:dyDescent="0.3"/>
  <cols>
    <col min="1" max="1" width="28.88671875" bestFit="1" customWidth="1"/>
    <col min="2" max="2" width="9.109375" bestFit="1" customWidth="1"/>
    <col min="5" max="5" width="19.88671875" bestFit="1" customWidth="1"/>
    <col min="6" max="6" width="7.5546875" bestFit="1" customWidth="1"/>
    <col min="7" max="7" width="9" bestFit="1" customWidth="1"/>
    <col min="8" max="8" width="10" bestFit="1" customWidth="1"/>
    <col min="9" max="9" width="10.109375" bestFit="1" customWidth="1"/>
  </cols>
  <sheetData>
    <row r="1" spans="1:8" x14ac:dyDescent="0.3">
      <c r="A1" s="136" t="s">
        <v>56</v>
      </c>
      <c r="B1" s="137"/>
    </row>
    <row r="2" spans="1:8" x14ac:dyDescent="0.3">
      <c r="A2" s="1" t="s">
        <v>54</v>
      </c>
      <c r="B2" s="2">
        <f>'February 20'!B52</f>
        <v>1999.9999999999993</v>
      </c>
      <c r="F2" s="100"/>
      <c r="G2" s="100"/>
      <c r="H2" s="100"/>
    </row>
    <row r="3" spans="1:8" x14ac:dyDescent="0.3">
      <c r="A3" s="1" t="s">
        <v>36</v>
      </c>
      <c r="B3" s="2">
        <v>0</v>
      </c>
      <c r="F3" s="100"/>
      <c r="G3" s="100"/>
      <c r="H3" s="100"/>
    </row>
    <row r="4" spans="1:8" x14ac:dyDescent="0.3">
      <c r="A4" s="1" t="s">
        <v>58</v>
      </c>
      <c r="B4" s="2">
        <v>87.77</v>
      </c>
      <c r="F4" s="100"/>
      <c r="G4" s="100"/>
      <c r="H4" s="100"/>
    </row>
    <row r="5" spans="1:8" x14ac:dyDescent="0.3">
      <c r="A5" s="1" t="s">
        <v>38</v>
      </c>
      <c r="B5" s="2">
        <f>B2+B4</f>
        <v>2087.7699999999995</v>
      </c>
      <c r="F5" s="100"/>
      <c r="G5" s="100"/>
    </row>
    <row r="6" spans="1:8" x14ac:dyDescent="0.3">
      <c r="A6" s="1" t="s">
        <v>37</v>
      </c>
      <c r="B6" s="2">
        <f>B2+B3+B4</f>
        <v>2087.7699999999995</v>
      </c>
      <c r="F6" s="100"/>
      <c r="G6" s="100"/>
    </row>
    <row r="7" spans="1:8" x14ac:dyDescent="0.3">
      <c r="A7" s="12"/>
      <c r="B7" s="13"/>
      <c r="F7" s="100"/>
      <c r="G7" s="100"/>
    </row>
    <row r="8" spans="1:8" x14ac:dyDescent="0.3">
      <c r="A8" s="138" t="s">
        <v>39</v>
      </c>
      <c r="B8" s="139"/>
      <c r="F8" s="100"/>
      <c r="G8" s="100"/>
    </row>
    <row r="9" spans="1:8" x14ac:dyDescent="0.3">
      <c r="A9" s="37" t="s">
        <v>0</v>
      </c>
      <c r="B9" s="3">
        <v>10</v>
      </c>
      <c r="F9" s="100"/>
      <c r="G9" s="100"/>
      <c r="H9" s="100"/>
    </row>
    <row r="10" spans="1:8" x14ac:dyDescent="0.3">
      <c r="A10" s="37" t="s">
        <v>1</v>
      </c>
      <c r="B10" s="3">
        <v>83</v>
      </c>
      <c r="F10" s="100"/>
      <c r="G10" s="100"/>
      <c r="H10" s="100"/>
    </row>
    <row r="11" spans="1:8" x14ac:dyDescent="0.3">
      <c r="A11" s="37" t="s">
        <v>2</v>
      </c>
      <c r="B11" s="3">
        <v>0</v>
      </c>
      <c r="F11" s="100"/>
      <c r="G11" s="100"/>
      <c r="H11" s="100"/>
    </row>
    <row r="12" spans="1:8" x14ac:dyDescent="0.3">
      <c r="A12" s="37" t="s">
        <v>3</v>
      </c>
      <c r="B12" s="3">
        <v>0</v>
      </c>
      <c r="F12" s="100"/>
      <c r="G12" s="100"/>
      <c r="H12" s="100"/>
    </row>
    <row r="13" spans="1:8" x14ac:dyDescent="0.3">
      <c r="A13" s="37" t="s">
        <v>4</v>
      </c>
      <c r="B13" s="3">
        <v>22</v>
      </c>
    </row>
    <row r="14" spans="1:8" x14ac:dyDescent="0.3">
      <c r="A14" s="37" t="s">
        <v>5</v>
      </c>
      <c r="B14" s="3">
        <v>0</v>
      </c>
    </row>
    <row r="15" spans="1:8" x14ac:dyDescent="0.3">
      <c r="A15" s="37" t="s">
        <v>6</v>
      </c>
      <c r="B15" s="3">
        <v>0</v>
      </c>
    </row>
    <row r="16" spans="1:8" x14ac:dyDescent="0.3">
      <c r="A16" s="37" t="s">
        <v>7</v>
      </c>
      <c r="B16" s="3">
        <v>40</v>
      </c>
    </row>
    <row r="17" spans="1:2" x14ac:dyDescent="0.3">
      <c r="A17" s="37" t="s">
        <v>8</v>
      </c>
      <c r="B17" s="3">
        <v>33</v>
      </c>
    </row>
    <row r="18" spans="1:2" x14ac:dyDescent="0.3">
      <c r="A18" s="37" t="s">
        <v>9</v>
      </c>
      <c r="B18" s="3">
        <v>0</v>
      </c>
    </row>
    <row r="19" spans="1:2" x14ac:dyDescent="0.3">
      <c r="A19" s="37" t="s">
        <v>10</v>
      </c>
      <c r="B19" s="3">
        <v>18</v>
      </c>
    </row>
    <row r="20" spans="1:2" x14ac:dyDescent="0.3">
      <c r="A20" s="37" t="s">
        <v>11</v>
      </c>
      <c r="B20" s="3">
        <v>0</v>
      </c>
    </row>
    <row r="21" spans="1:2" x14ac:dyDescent="0.3">
      <c r="A21" s="37" t="s">
        <v>12</v>
      </c>
      <c r="B21" s="3">
        <v>0</v>
      </c>
    </row>
    <row r="22" spans="1:2" x14ac:dyDescent="0.3">
      <c r="A22" s="37" t="s">
        <v>13</v>
      </c>
      <c r="B22" s="3">
        <v>0</v>
      </c>
    </row>
    <row r="23" spans="1:2" x14ac:dyDescent="0.3">
      <c r="A23" s="37" t="s">
        <v>14</v>
      </c>
      <c r="B23" s="3">
        <v>19</v>
      </c>
    </row>
    <row r="24" spans="1:2" x14ac:dyDescent="0.3">
      <c r="A24" s="37" t="s">
        <v>15</v>
      </c>
      <c r="B24" s="3">
        <v>0</v>
      </c>
    </row>
    <row r="25" spans="1:2" x14ac:dyDescent="0.3">
      <c r="A25" s="38" t="s">
        <v>16</v>
      </c>
      <c r="B25" s="3">
        <v>0</v>
      </c>
    </row>
    <row r="26" spans="1:2" x14ac:dyDescent="0.3">
      <c r="A26" s="37" t="s">
        <v>17</v>
      </c>
      <c r="B26" s="3">
        <v>41</v>
      </c>
    </row>
    <row r="27" spans="1:2" x14ac:dyDescent="0.3">
      <c r="A27" s="37" t="s">
        <v>18</v>
      </c>
      <c r="B27" s="3">
        <v>0</v>
      </c>
    </row>
    <row r="28" spans="1:2" x14ac:dyDescent="0.3">
      <c r="A28" s="37" t="s">
        <v>19</v>
      </c>
      <c r="B28" s="3">
        <v>0</v>
      </c>
    </row>
    <row r="29" spans="1:2" x14ac:dyDescent="0.3">
      <c r="A29" s="37" t="s">
        <v>20</v>
      </c>
      <c r="B29" s="3">
        <v>0</v>
      </c>
    </row>
    <row r="30" spans="1:2" x14ac:dyDescent="0.3">
      <c r="A30" s="37" t="s">
        <v>21</v>
      </c>
      <c r="B30" s="3">
        <v>0</v>
      </c>
    </row>
    <row r="31" spans="1:2" ht="15.6" x14ac:dyDescent="0.3">
      <c r="A31" s="14"/>
      <c r="B31" s="3"/>
    </row>
    <row r="32" spans="1:2" x14ac:dyDescent="0.3">
      <c r="A32" s="5" t="s">
        <v>72</v>
      </c>
      <c r="B32" s="3">
        <v>0</v>
      </c>
    </row>
    <row r="33" spans="1:13" x14ac:dyDescent="0.3">
      <c r="A33" s="5" t="s">
        <v>28</v>
      </c>
      <c r="B33" s="3">
        <v>716.7</v>
      </c>
    </row>
    <row r="34" spans="1:13" x14ac:dyDescent="0.3">
      <c r="A34" s="5" t="s">
        <v>73</v>
      </c>
      <c r="B34" s="3">
        <v>0</v>
      </c>
    </row>
    <row r="35" spans="1:13" x14ac:dyDescent="0.3">
      <c r="A35" s="5" t="s">
        <v>74</v>
      </c>
      <c r="B35" s="3">
        <v>6.87</v>
      </c>
      <c r="M35" s="24"/>
    </row>
    <row r="36" spans="1:13" x14ac:dyDescent="0.3">
      <c r="A36" s="5" t="s">
        <v>55</v>
      </c>
      <c r="B36" s="3">
        <v>0</v>
      </c>
    </row>
    <row r="37" spans="1:13" x14ac:dyDescent="0.3">
      <c r="A37" s="26"/>
      <c r="B37" s="3"/>
    </row>
    <row r="38" spans="1:13" x14ac:dyDescent="0.3">
      <c r="A38" s="6" t="s">
        <v>26</v>
      </c>
      <c r="B38" s="11">
        <f>SUM(B9:B36)</f>
        <v>989.57</v>
      </c>
    </row>
    <row r="39" spans="1:13" ht="15" thickBot="1" x14ac:dyDescent="0.35">
      <c r="A39" s="26"/>
      <c r="B39" s="27"/>
    </row>
    <row r="40" spans="1:13" x14ac:dyDescent="0.3">
      <c r="A40" s="7" t="s">
        <v>27</v>
      </c>
      <c r="B40" s="8"/>
      <c r="E40" s="18" t="s">
        <v>40</v>
      </c>
      <c r="F40" s="18" t="s">
        <v>46</v>
      </c>
      <c r="G40" s="18" t="s">
        <v>47</v>
      </c>
    </row>
    <row r="41" spans="1:13" x14ac:dyDescent="0.3">
      <c r="A41" s="42" t="s">
        <v>28</v>
      </c>
      <c r="B41" s="3">
        <v>716.7</v>
      </c>
      <c r="E41" s="20" t="s">
        <v>41</v>
      </c>
      <c r="F41" s="17">
        <v>716.7</v>
      </c>
      <c r="G41" s="17"/>
    </row>
    <row r="42" spans="1:13" x14ac:dyDescent="0.3">
      <c r="A42" s="42" t="s">
        <v>81</v>
      </c>
      <c r="B42" s="3">
        <v>99.64</v>
      </c>
      <c r="E42" s="21" t="s">
        <v>50</v>
      </c>
      <c r="F42" s="17"/>
      <c r="G42" s="17">
        <v>0</v>
      </c>
    </row>
    <row r="43" spans="1:13" x14ac:dyDescent="0.3">
      <c r="A43" s="42" t="s">
        <v>82</v>
      </c>
      <c r="B43" s="3">
        <v>182.75</v>
      </c>
      <c r="E43" s="19" t="s">
        <v>48</v>
      </c>
      <c r="F43" s="17"/>
      <c r="G43" s="17">
        <v>0</v>
      </c>
    </row>
    <row r="44" spans="1:13" x14ac:dyDescent="0.3">
      <c r="A44" s="42" t="s">
        <v>24</v>
      </c>
      <c r="B44" s="3">
        <f t="shared" ref="B44:B48" si="0">G50</f>
        <v>0</v>
      </c>
      <c r="E44" s="19" t="s">
        <v>43</v>
      </c>
      <c r="F44" s="17"/>
      <c r="G44" s="17">
        <v>68.75</v>
      </c>
    </row>
    <row r="45" spans="1:13" ht="15" thickBot="1" x14ac:dyDescent="0.35">
      <c r="A45" s="42" t="s">
        <v>22</v>
      </c>
      <c r="B45" s="3">
        <f t="shared" si="0"/>
        <v>0</v>
      </c>
      <c r="E45" s="19" t="s">
        <v>44</v>
      </c>
      <c r="F45" s="17"/>
      <c r="G45" s="17">
        <v>164.75</v>
      </c>
    </row>
    <row r="46" spans="1:13" x14ac:dyDescent="0.3">
      <c r="A46" s="42" t="s">
        <v>29</v>
      </c>
      <c r="B46" s="3">
        <f t="shared" si="0"/>
        <v>0</v>
      </c>
      <c r="E46" s="19" t="s">
        <v>45</v>
      </c>
      <c r="F46" s="17"/>
      <c r="G46" s="17">
        <v>0</v>
      </c>
      <c r="H46" s="15" t="s">
        <v>42</v>
      </c>
      <c r="I46" s="15" t="s">
        <v>52</v>
      </c>
    </row>
    <row r="47" spans="1:13" x14ac:dyDescent="0.3">
      <c r="A47" s="42" t="s">
        <v>30</v>
      </c>
      <c r="B47" s="3">
        <v>200</v>
      </c>
      <c r="E47" s="16" t="s">
        <v>49</v>
      </c>
      <c r="F47" s="17"/>
      <c r="G47" s="17">
        <f>((F41)+(G42+G43+G44+G45+G46))</f>
        <v>950.2</v>
      </c>
      <c r="H47" s="17">
        <v>883.91</v>
      </c>
      <c r="I47" s="22">
        <f>G47-H47</f>
        <v>66.290000000000077</v>
      </c>
    </row>
    <row r="48" spans="1:13" x14ac:dyDescent="0.3">
      <c r="A48" s="42" t="s">
        <v>31</v>
      </c>
      <c r="B48" s="3">
        <f t="shared" si="0"/>
        <v>0</v>
      </c>
    </row>
    <row r="49" spans="1:8" x14ac:dyDescent="0.3">
      <c r="A49" s="42" t="s">
        <v>32</v>
      </c>
      <c r="B49" s="3">
        <v>21.27</v>
      </c>
    </row>
    <row r="50" spans="1:8" x14ac:dyDescent="0.3">
      <c r="A50" s="44" t="s">
        <v>33</v>
      </c>
      <c r="B50" s="3">
        <f>SUM(B41:B49)</f>
        <v>1220.3600000000001</v>
      </c>
    </row>
    <row r="51" spans="1:8" x14ac:dyDescent="0.3">
      <c r="A51" s="26"/>
      <c r="B51" s="27"/>
      <c r="H51" s="101"/>
    </row>
    <row r="52" spans="1:8" x14ac:dyDescent="0.3">
      <c r="A52" s="43" t="s">
        <v>34</v>
      </c>
      <c r="B52" s="3">
        <f>B6+B38-B50</f>
        <v>1856.9799999999996</v>
      </c>
    </row>
    <row r="53" spans="1:8" ht="15.6" x14ac:dyDescent="0.3">
      <c r="A53" s="10" t="s">
        <v>35</v>
      </c>
      <c r="B53" s="23">
        <f>B38-B36</f>
        <v>989.57</v>
      </c>
      <c r="H53" s="101"/>
    </row>
    <row r="54" spans="1:8" x14ac:dyDescent="0.3">
      <c r="H54" s="101"/>
    </row>
    <row r="55" spans="1:8" x14ac:dyDescent="0.3">
      <c r="H55" s="101"/>
    </row>
  </sheetData>
  <mergeCells count="2">
    <mergeCell ref="A1:B1"/>
    <mergeCell ref="A8:B8"/>
  </mergeCells>
  <pageMargins left="0.7" right="0.7" top="0.75" bottom="0.75" header="0.3" footer="0.3"/>
  <pageSetup scale="80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53"/>
  <sheetViews>
    <sheetView workbookViewId="0">
      <selection activeCell="G8" sqref="G8"/>
    </sheetView>
  </sheetViews>
  <sheetFormatPr defaultRowHeight="14.4" x14ac:dyDescent="0.3"/>
  <cols>
    <col min="1" max="1" width="28.88671875" bestFit="1" customWidth="1"/>
    <col min="2" max="2" width="9.109375" bestFit="1" customWidth="1"/>
    <col min="8" max="8" width="10" bestFit="1" customWidth="1"/>
    <col min="9" max="9" width="10.109375" bestFit="1" customWidth="1"/>
  </cols>
  <sheetData>
    <row r="1" spans="1:8" x14ac:dyDescent="0.3">
      <c r="A1" s="136" t="s">
        <v>57</v>
      </c>
      <c r="B1" s="137"/>
    </row>
    <row r="2" spans="1:8" x14ac:dyDescent="0.3">
      <c r="A2" s="1" t="s">
        <v>54</v>
      </c>
      <c r="B2" s="2">
        <f>'March 20'!B52</f>
        <v>1856.9799999999996</v>
      </c>
      <c r="G2" s="101"/>
      <c r="H2" s="101"/>
    </row>
    <row r="3" spans="1:8" x14ac:dyDescent="0.3">
      <c r="A3" s="1" t="s">
        <v>36</v>
      </c>
      <c r="B3" s="2">
        <v>0</v>
      </c>
      <c r="G3" s="101"/>
      <c r="H3" s="101"/>
    </row>
    <row r="4" spans="1:8" x14ac:dyDescent="0.3">
      <c r="A4" s="1" t="s">
        <v>58</v>
      </c>
      <c r="B4" s="2">
        <v>115.18</v>
      </c>
      <c r="G4" s="101"/>
      <c r="H4" s="101"/>
    </row>
    <row r="5" spans="1:8" x14ac:dyDescent="0.3">
      <c r="A5" s="1" t="s">
        <v>38</v>
      </c>
      <c r="B5" s="2">
        <f>B2+B4</f>
        <v>1972.1599999999996</v>
      </c>
      <c r="C5" s="25"/>
      <c r="G5" s="101"/>
      <c r="H5" s="101"/>
    </row>
    <row r="6" spans="1:8" x14ac:dyDescent="0.3">
      <c r="A6" s="1" t="s">
        <v>37</v>
      </c>
      <c r="B6" s="2">
        <f>B2+B3+B4</f>
        <v>1972.1599999999996</v>
      </c>
      <c r="G6" s="101"/>
      <c r="H6" s="101"/>
    </row>
    <row r="7" spans="1:8" x14ac:dyDescent="0.3">
      <c r="A7" s="12"/>
      <c r="B7" s="13"/>
      <c r="G7" s="101"/>
      <c r="H7" s="101"/>
    </row>
    <row r="8" spans="1:8" x14ac:dyDescent="0.3">
      <c r="A8" s="138" t="s">
        <v>39</v>
      </c>
      <c r="B8" s="139"/>
      <c r="G8" s="101"/>
      <c r="H8" s="101"/>
    </row>
    <row r="9" spans="1:8" x14ac:dyDescent="0.3">
      <c r="A9" s="37" t="s">
        <v>0</v>
      </c>
      <c r="B9" s="39">
        <v>0</v>
      </c>
      <c r="G9" s="101"/>
      <c r="H9" s="101"/>
    </row>
    <row r="10" spans="1:8" x14ac:dyDescent="0.3">
      <c r="A10" s="37" t="s">
        <v>1</v>
      </c>
      <c r="B10" s="39">
        <v>0</v>
      </c>
    </row>
    <row r="11" spans="1:8" x14ac:dyDescent="0.3">
      <c r="A11" s="37" t="s">
        <v>68</v>
      </c>
      <c r="B11" s="39">
        <v>0</v>
      </c>
    </row>
    <row r="12" spans="1:8" x14ac:dyDescent="0.3">
      <c r="A12" s="37" t="s">
        <v>3</v>
      </c>
      <c r="B12" s="39">
        <v>0</v>
      </c>
    </row>
    <row r="13" spans="1:8" x14ac:dyDescent="0.3">
      <c r="A13" s="37" t="s">
        <v>4</v>
      </c>
      <c r="B13" s="39">
        <v>0</v>
      </c>
    </row>
    <row r="14" spans="1:8" x14ac:dyDescent="0.3">
      <c r="A14" s="37" t="s">
        <v>5</v>
      </c>
      <c r="B14" s="39">
        <v>0</v>
      </c>
    </row>
    <row r="15" spans="1:8" x14ac:dyDescent="0.3">
      <c r="A15" s="37" t="s">
        <v>6</v>
      </c>
      <c r="B15" s="39">
        <v>0</v>
      </c>
    </row>
    <row r="16" spans="1:8" x14ac:dyDescent="0.3">
      <c r="A16" s="37" t="s">
        <v>7</v>
      </c>
      <c r="B16" s="39">
        <v>0</v>
      </c>
    </row>
    <row r="17" spans="1:2" x14ac:dyDescent="0.3">
      <c r="A17" s="37" t="s">
        <v>8</v>
      </c>
      <c r="B17" s="39">
        <v>0</v>
      </c>
    </row>
    <row r="18" spans="1:2" x14ac:dyDescent="0.3">
      <c r="A18" s="37" t="s">
        <v>69</v>
      </c>
      <c r="B18" s="39">
        <v>0</v>
      </c>
    </row>
    <row r="19" spans="1:2" x14ac:dyDescent="0.3">
      <c r="A19" s="37" t="s">
        <v>10</v>
      </c>
      <c r="B19" s="39">
        <v>0</v>
      </c>
    </row>
    <row r="20" spans="1:2" x14ac:dyDescent="0.3">
      <c r="A20" s="37" t="s">
        <v>11</v>
      </c>
      <c r="B20" s="39">
        <v>0</v>
      </c>
    </row>
    <row r="21" spans="1:2" x14ac:dyDescent="0.3">
      <c r="A21" s="37" t="s">
        <v>12</v>
      </c>
      <c r="B21" s="39">
        <v>0</v>
      </c>
    </row>
    <row r="22" spans="1:2" x14ac:dyDescent="0.3">
      <c r="A22" s="37" t="s">
        <v>13</v>
      </c>
      <c r="B22" s="39">
        <v>0</v>
      </c>
    </row>
    <row r="23" spans="1:2" x14ac:dyDescent="0.3">
      <c r="A23" s="37" t="s">
        <v>14</v>
      </c>
      <c r="B23" s="39">
        <v>0</v>
      </c>
    </row>
    <row r="24" spans="1:2" x14ac:dyDescent="0.3">
      <c r="A24" s="37" t="s">
        <v>15</v>
      </c>
      <c r="B24" s="39">
        <v>0</v>
      </c>
    </row>
    <row r="25" spans="1:2" x14ac:dyDescent="0.3">
      <c r="A25" s="38" t="s">
        <v>16</v>
      </c>
      <c r="B25" s="39">
        <v>0</v>
      </c>
    </row>
    <row r="26" spans="1:2" x14ac:dyDescent="0.3">
      <c r="A26" s="37" t="s">
        <v>70</v>
      </c>
      <c r="B26" s="39">
        <v>0</v>
      </c>
    </row>
    <row r="27" spans="1:2" x14ac:dyDescent="0.3">
      <c r="A27" s="37" t="s">
        <v>18</v>
      </c>
      <c r="B27" s="39">
        <v>0</v>
      </c>
    </row>
    <row r="28" spans="1:2" x14ac:dyDescent="0.3">
      <c r="A28" s="37" t="s">
        <v>71</v>
      </c>
      <c r="B28" s="39">
        <v>0</v>
      </c>
    </row>
    <row r="29" spans="1:2" x14ac:dyDescent="0.3">
      <c r="A29" s="37" t="s">
        <v>20</v>
      </c>
      <c r="B29" s="39">
        <v>0</v>
      </c>
    </row>
    <row r="30" spans="1:2" x14ac:dyDescent="0.3">
      <c r="A30" s="37" t="s">
        <v>21</v>
      </c>
      <c r="B30" s="39">
        <v>0</v>
      </c>
    </row>
    <row r="31" spans="1:2" x14ac:dyDescent="0.3">
      <c r="A31" s="92"/>
      <c r="B31" s="3"/>
    </row>
    <row r="32" spans="1:2" x14ac:dyDescent="0.3">
      <c r="A32" s="40" t="s">
        <v>72</v>
      </c>
      <c r="B32" s="39">
        <v>0</v>
      </c>
    </row>
    <row r="33" spans="1:9" x14ac:dyDescent="0.3">
      <c r="A33" s="40" t="s">
        <v>28</v>
      </c>
      <c r="B33" s="39">
        <v>0</v>
      </c>
    </row>
    <row r="34" spans="1:9" x14ac:dyDescent="0.3">
      <c r="A34" s="40" t="s">
        <v>73</v>
      </c>
      <c r="B34" s="39">
        <v>0</v>
      </c>
    </row>
    <row r="35" spans="1:9" x14ac:dyDescent="0.3">
      <c r="A35" s="40" t="s">
        <v>74</v>
      </c>
      <c r="B35" s="39">
        <v>0</v>
      </c>
    </row>
    <row r="36" spans="1:9" x14ac:dyDescent="0.3">
      <c r="A36" s="40" t="s">
        <v>55</v>
      </c>
      <c r="B36" s="39">
        <v>0</v>
      </c>
    </row>
    <row r="37" spans="1:9" x14ac:dyDescent="0.3">
      <c r="A37" s="41"/>
      <c r="B37" s="3"/>
    </row>
    <row r="38" spans="1:9" x14ac:dyDescent="0.3">
      <c r="A38" s="93" t="s">
        <v>26</v>
      </c>
      <c r="B38" s="32">
        <f>SUM(B9:B36)</f>
        <v>0</v>
      </c>
    </row>
    <row r="39" spans="1:9" ht="15" thickBot="1" x14ac:dyDescent="0.35">
      <c r="A39" s="41"/>
      <c r="B39" s="27"/>
    </row>
    <row r="40" spans="1:9" x14ac:dyDescent="0.3">
      <c r="A40" s="94" t="s">
        <v>27</v>
      </c>
      <c r="B40" s="8"/>
      <c r="E40" s="18" t="s">
        <v>40</v>
      </c>
      <c r="F40" s="18" t="s">
        <v>46</v>
      </c>
      <c r="G40" s="18" t="s">
        <v>47</v>
      </c>
    </row>
    <row r="41" spans="1:9" x14ac:dyDescent="0.3">
      <c r="A41" s="95" t="s">
        <v>28</v>
      </c>
      <c r="B41" s="3">
        <v>0</v>
      </c>
      <c r="E41" s="20" t="s">
        <v>41</v>
      </c>
      <c r="F41" s="17">
        <v>0</v>
      </c>
      <c r="G41" s="17"/>
    </row>
    <row r="42" spans="1:9" x14ac:dyDescent="0.3">
      <c r="A42" s="95" t="s">
        <v>81</v>
      </c>
      <c r="B42" s="3">
        <v>0</v>
      </c>
      <c r="E42" s="21" t="s">
        <v>50</v>
      </c>
      <c r="F42" s="17"/>
      <c r="G42" s="17">
        <v>0</v>
      </c>
    </row>
    <row r="43" spans="1:9" x14ac:dyDescent="0.3">
      <c r="A43" s="95" t="s">
        <v>82</v>
      </c>
      <c r="B43" s="3">
        <v>0</v>
      </c>
      <c r="E43" s="19" t="s">
        <v>48</v>
      </c>
      <c r="F43" s="17"/>
      <c r="G43" s="17">
        <v>0</v>
      </c>
    </row>
    <row r="44" spans="1:9" x14ac:dyDescent="0.3">
      <c r="A44" s="95" t="s">
        <v>24</v>
      </c>
      <c r="B44" s="3">
        <v>0</v>
      </c>
      <c r="E44" s="19" t="s">
        <v>43</v>
      </c>
      <c r="F44" s="17"/>
      <c r="G44" s="17">
        <v>0</v>
      </c>
    </row>
    <row r="45" spans="1:9" ht="15" thickBot="1" x14ac:dyDescent="0.35">
      <c r="A45" s="95" t="s">
        <v>22</v>
      </c>
      <c r="B45" s="3">
        <v>0</v>
      </c>
      <c r="E45" s="19" t="s">
        <v>44</v>
      </c>
      <c r="F45" s="17"/>
      <c r="G45" s="17">
        <v>0</v>
      </c>
    </row>
    <row r="46" spans="1:9" x14ac:dyDescent="0.3">
      <c r="A46" s="95" t="s">
        <v>29</v>
      </c>
      <c r="B46" s="3">
        <v>0</v>
      </c>
      <c r="E46" s="19" t="s">
        <v>45</v>
      </c>
      <c r="F46" s="17"/>
      <c r="G46" s="17">
        <v>0</v>
      </c>
      <c r="H46" s="15" t="s">
        <v>42</v>
      </c>
      <c r="I46" s="15" t="s">
        <v>52</v>
      </c>
    </row>
    <row r="47" spans="1:9" x14ac:dyDescent="0.3">
      <c r="A47" s="95" t="s">
        <v>30</v>
      </c>
      <c r="B47" s="3">
        <v>-200</v>
      </c>
      <c r="C47" t="s">
        <v>95</v>
      </c>
      <c r="E47" s="16" t="s">
        <v>49</v>
      </c>
      <c r="F47" s="17"/>
      <c r="G47" s="17">
        <f>((F41)+(G42+G43+G44+G45+G46))</f>
        <v>0</v>
      </c>
      <c r="H47" s="17"/>
      <c r="I47" s="22">
        <f>G47-H47</f>
        <v>0</v>
      </c>
    </row>
    <row r="48" spans="1:9" x14ac:dyDescent="0.3">
      <c r="A48" s="95" t="s">
        <v>31</v>
      </c>
      <c r="B48" s="3">
        <v>0</v>
      </c>
    </row>
    <row r="49" spans="1:3" x14ac:dyDescent="0.3">
      <c r="A49" s="95" t="s">
        <v>32</v>
      </c>
      <c r="B49" s="3">
        <v>72.680000000000007</v>
      </c>
      <c r="C49" t="s">
        <v>96</v>
      </c>
    </row>
    <row r="50" spans="1:3" x14ac:dyDescent="0.3">
      <c r="A50" s="94" t="s">
        <v>33</v>
      </c>
      <c r="B50" s="29">
        <f>SUM(B41:B49)</f>
        <v>-127.32</v>
      </c>
    </row>
    <row r="51" spans="1:3" x14ac:dyDescent="0.3">
      <c r="A51" s="41"/>
      <c r="B51" s="27"/>
    </row>
    <row r="52" spans="1:3" x14ac:dyDescent="0.3">
      <c r="A52" s="96" t="s">
        <v>34</v>
      </c>
      <c r="B52" s="28">
        <f>B5+B38-B50</f>
        <v>2099.4799999999996</v>
      </c>
    </row>
    <row r="53" spans="1:3" ht="15.6" x14ac:dyDescent="0.3">
      <c r="A53" s="10" t="s">
        <v>35</v>
      </c>
      <c r="B53" s="30">
        <f>B38-B36</f>
        <v>0</v>
      </c>
    </row>
  </sheetData>
  <mergeCells count="2">
    <mergeCell ref="A1:B1"/>
    <mergeCell ref="A8:B8"/>
  </mergeCells>
  <pageMargins left="0.7" right="0.7" top="0.75" bottom="0.75" header="0.3" footer="0.3"/>
  <pageSetup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I54"/>
  <sheetViews>
    <sheetView workbookViewId="0">
      <selection activeCell="A37" sqref="A37"/>
    </sheetView>
  </sheetViews>
  <sheetFormatPr defaultRowHeight="14.4" x14ac:dyDescent="0.3"/>
  <cols>
    <col min="1" max="1" width="28.88671875" bestFit="1" customWidth="1"/>
    <col min="2" max="2" width="9.109375" bestFit="1" customWidth="1"/>
    <col min="8" max="8" width="10.33203125" bestFit="1" customWidth="1"/>
    <col min="9" max="9" width="10.44140625" bestFit="1" customWidth="1"/>
  </cols>
  <sheetData>
    <row r="1" spans="1:3" x14ac:dyDescent="0.3">
      <c r="A1" s="136" t="s">
        <v>59</v>
      </c>
      <c r="B1" s="137"/>
    </row>
    <row r="2" spans="1:3" x14ac:dyDescent="0.3">
      <c r="A2" s="1" t="s">
        <v>54</v>
      </c>
      <c r="B2" s="2">
        <f>'April 20'!B52</f>
        <v>2099.4799999999996</v>
      </c>
    </row>
    <row r="3" spans="1:3" x14ac:dyDescent="0.3">
      <c r="A3" s="1" t="s">
        <v>36</v>
      </c>
      <c r="B3" s="2">
        <v>0</v>
      </c>
    </row>
    <row r="4" spans="1:3" x14ac:dyDescent="0.3">
      <c r="A4" s="1" t="s">
        <v>58</v>
      </c>
      <c r="B4" s="2">
        <v>0</v>
      </c>
    </row>
    <row r="5" spans="1:3" x14ac:dyDescent="0.3">
      <c r="A5" s="1" t="s">
        <v>38</v>
      </c>
      <c r="B5" s="2">
        <f>B2+B4</f>
        <v>2099.4799999999996</v>
      </c>
      <c r="C5" s="25"/>
    </row>
    <row r="6" spans="1:3" x14ac:dyDescent="0.3">
      <c r="A6" s="1" t="s">
        <v>37</v>
      </c>
      <c r="B6" s="2">
        <f>B2+B3+B4</f>
        <v>2099.4799999999996</v>
      </c>
    </row>
    <row r="7" spans="1:3" x14ac:dyDescent="0.3">
      <c r="A7" s="12"/>
      <c r="B7" s="13"/>
    </row>
    <row r="8" spans="1:3" x14ac:dyDescent="0.3">
      <c r="A8" s="138" t="s">
        <v>39</v>
      </c>
      <c r="B8" s="139"/>
    </row>
    <row r="9" spans="1:3" x14ac:dyDescent="0.3">
      <c r="A9" s="37" t="s">
        <v>0</v>
      </c>
      <c r="B9" s="39">
        <v>21</v>
      </c>
    </row>
    <row r="10" spans="1:3" x14ac:dyDescent="0.3">
      <c r="A10" s="37" t="s">
        <v>1</v>
      </c>
      <c r="B10" s="39">
        <v>0</v>
      </c>
    </row>
    <row r="11" spans="1:3" x14ac:dyDescent="0.3">
      <c r="A11" s="37" t="s">
        <v>68</v>
      </c>
      <c r="B11" s="39">
        <v>0</v>
      </c>
    </row>
    <row r="12" spans="1:3" x14ac:dyDescent="0.3">
      <c r="A12" s="37" t="s">
        <v>3</v>
      </c>
      <c r="B12" s="39">
        <v>0</v>
      </c>
    </row>
    <row r="13" spans="1:3" x14ac:dyDescent="0.3">
      <c r="A13" s="37" t="s">
        <v>4</v>
      </c>
      <c r="B13" s="39">
        <v>0</v>
      </c>
    </row>
    <row r="14" spans="1:3" x14ac:dyDescent="0.3">
      <c r="A14" s="37" t="s">
        <v>5</v>
      </c>
      <c r="B14" s="39">
        <v>0</v>
      </c>
    </row>
    <row r="15" spans="1:3" x14ac:dyDescent="0.3">
      <c r="A15" s="37" t="s">
        <v>6</v>
      </c>
      <c r="B15" s="39">
        <v>0</v>
      </c>
    </row>
    <row r="16" spans="1:3" x14ac:dyDescent="0.3">
      <c r="A16" s="37" t="s">
        <v>7</v>
      </c>
      <c r="B16" s="39">
        <v>0</v>
      </c>
    </row>
    <row r="17" spans="1:2" s="102" customFormat="1" x14ac:dyDescent="0.3">
      <c r="A17" s="37" t="s">
        <v>87</v>
      </c>
      <c r="B17" s="39">
        <v>0</v>
      </c>
    </row>
    <row r="18" spans="1:2" x14ac:dyDescent="0.3">
      <c r="A18" s="37" t="s">
        <v>8</v>
      </c>
      <c r="B18" s="39">
        <v>0</v>
      </c>
    </row>
    <row r="19" spans="1:2" x14ac:dyDescent="0.3">
      <c r="A19" s="37" t="s">
        <v>69</v>
      </c>
      <c r="B19" s="39">
        <v>0</v>
      </c>
    </row>
    <row r="20" spans="1:2" x14ac:dyDescent="0.3">
      <c r="A20" s="37" t="s">
        <v>10</v>
      </c>
      <c r="B20" s="39">
        <v>59</v>
      </c>
    </row>
    <row r="21" spans="1:2" x14ac:dyDescent="0.3">
      <c r="A21" s="37" t="s">
        <v>11</v>
      </c>
      <c r="B21" s="39">
        <v>0</v>
      </c>
    </row>
    <row r="22" spans="1:2" x14ac:dyDescent="0.3">
      <c r="A22" s="37" t="s">
        <v>12</v>
      </c>
      <c r="B22" s="39">
        <v>0</v>
      </c>
    </row>
    <row r="23" spans="1:2" x14ac:dyDescent="0.3">
      <c r="A23" s="37" t="s">
        <v>13</v>
      </c>
      <c r="B23" s="39">
        <v>0</v>
      </c>
    </row>
    <row r="24" spans="1:2" x14ac:dyDescent="0.3">
      <c r="A24" s="37" t="s">
        <v>14</v>
      </c>
      <c r="B24" s="39">
        <v>0</v>
      </c>
    </row>
    <row r="25" spans="1:2" x14ac:dyDescent="0.3">
      <c r="A25" s="37" t="s">
        <v>15</v>
      </c>
      <c r="B25" s="39">
        <v>0</v>
      </c>
    </row>
    <row r="26" spans="1:2" x14ac:dyDescent="0.3">
      <c r="A26" s="38" t="s">
        <v>16</v>
      </c>
      <c r="B26" s="39">
        <v>0</v>
      </c>
    </row>
    <row r="27" spans="1:2" x14ac:dyDescent="0.3">
      <c r="A27" s="37" t="s">
        <v>70</v>
      </c>
      <c r="B27" s="39">
        <v>0</v>
      </c>
    </row>
    <row r="28" spans="1:2" x14ac:dyDescent="0.3">
      <c r="A28" s="37" t="s">
        <v>18</v>
      </c>
      <c r="B28" s="39">
        <v>0</v>
      </c>
    </row>
    <row r="29" spans="1:2" x14ac:dyDescent="0.3">
      <c r="A29" s="104" t="s">
        <v>71</v>
      </c>
      <c r="B29" s="39">
        <v>0</v>
      </c>
    </row>
    <row r="30" spans="1:2" x14ac:dyDescent="0.3">
      <c r="A30" s="37" t="s">
        <v>20</v>
      </c>
      <c r="B30" s="39">
        <v>0</v>
      </c>
    </row>
    <row r="31" spans="1:2" x14ac:dyDescent="0.3">
      <c r="A31" s="37" t="s">
        <v>21</v>
      </c>
      <c r="B31" s="39">
        <v>0</v>
      </c>
    </row>
    <row r="32" spans="1:2" x14ac:dyDescent="0.3">
      <c r="A32" s="41"/>
      <c r="B32" s="3"/>
    </row>
    <row r="33" spans="1:9" x14ac:dyDescent="0.3">
      <c r="A33" s="40" t="s">
        <v>72</v>
      </c>
      <c r="B33" s="3">
        <v>0</v>
      </c>
    </row>
    <row r="34" spans="1:9" x14ac:dyDescent="0.3">
      <c r="A34" s="40" t="s">
        <v>28</v>
      </c>
      <c r="B34" s="3">
        <v>101.65</v>
      </c>
    </row>
    <row r="35" spans="1:9" x14ac:dyDescent="0.3">
      <c r="A35" s="40" t="s">
        <v>73</v>
      </c>
      <c r="B35" s="3">
        <v>0</v>
      </c>
    </row>
    <row r="36" spans="1:9" x14ac:dyDescent="0.3">
      <c r="A36" s="40" t="s">
        <v>74</v>
      </c>
      <c r="B36" s="3">
        <v>0</v>
      </c>
    </row>
    <row r="37" spans="1:9" x14ac:dyDescent="0.3">
      <c r="A37" s="40" t="s">
        <v>55</v>
      </c>
      <c r="B37" s="3">
        <v>0</v>
      </c>
    </row>
    <row r="38" spans="1:9" x14ac:dyDescent="0.3">
      <c r="A38" s="41"/>
      <c r="B38" s="3"/>
    </row>
    <row r="39" spans="1:9" x14ac:dyDescent="0.3">
      <c r="A39" s="93" t="s">
        <v>26</v>
      </c>
      <c r="B39" s="11">
        <f>SUM(B9:B37)</f>
        <v>181.65</v>
      </c>
    </row>
    <row r="40" spans="1:9" ht="15" thickBot="1" x14ac:dyDescent="0.35">
      <c r="A40" s="41"/>
      <c r="B40" s="27"/>
    </row>
    <row r="41" spans="1:9" ht="15" thickBot="1" x14ac:dyDescent="0.35">
      <c r="A41" s="94" t="s">
        <v>27</v>
      </c>
      <c r="B41" s="8"/>
      <c r="E41" s="45" t="s">
        <v>40</v>
      </c>
      <c r="F41" s="45" t="s">
        <v>46</v>
      </c>
      <c r="G41" s="45" t="s">
        <v>47</v>
      </c>
    </row>
    <row r="42" spans="1:9" ht="15" thickBot="1" x14ac:dyDescent="0.35">
      <c r="A42" s="95" t="s">
        <v>28</v>
      </c>
      <c r="B42" s="3">
        <v>113.14</v>
      </c>
      <c r="E42" s="46" t="s">
        <v>41</v>
      </c>
      <c r="F42" s="47">
        <v>101.65</v>
      </c>
      <c r="G42" s="47"/>
    </row>
    <row r="43" spans="1:9" ht="15" thickBot="1" x14ac:dyDescent="0.35">
      <c r="A43" s="95" t="s">
        <v>81</v>
      </c>
      <c r="B43" s="3">
        <v>0</v>
      </c>
      <c r="E43" s="48" t="s">
        <v>50</v>
      </c>
      <c r="F43" s="47"/>
      <c r="G43" s="47">
        <v>0</v>
      </c>
    </row>
    <row r="44" spans="1:9" ht="15" thickBot="1" x14ac:dyDescent="0.35">
      <c r="A44" s="95" t="s">
        <v>82</v>
      </c>
      <c r="B44" s="3">
        <v>0</v>
      </c>
      <c r="E44" s="49" t="s">
        <v>48</v>
      </c>
      <c r="F44" s="47"/>
      <c r="G44" s="47">
        <v>113.14</v>
      </c>
    </row>
    <row r="45" spans="1:9" ht="15" thickBot="1" x14ac:dyDescent="0.35">
      <c r="A45" s="95" t="s">
        <v>24</v>
      </c>
      <c r="B45" s="3">
        <v>0</v>
      </c>
      <c r="E45" s="49" t="s">
        <v>43</v>
      </c>
      <c r="F45" s="47"/>
      <c r="G45" s="47">
        <v>0</v>
      </c>
    </row>
    <row r="46" spans="1:9" ht="15" thickBot="1" x14ac:dyDescent="0.35">
      <c r="A46" s="95" t="s">
        <v>22</v>
      </c>
      <c r="B46" s="3">
        <v>0</v>
      </c>
      <c r="E46" s="49" t="s">
        <v>44</v>
      </c>
      <c r="F46" s="47"/>
      <c r="G46" s="47">
        <v>0</v>
      </c>
    </row>
    <row r="47" spans="1:9" ht="15" thickBot="1" x14ac:dyDescent="0.35">
      <c r="A47" s="95" t="s">
        <v>29</v>
      </c>
      <c r="B47" s="3">
        <v>0</v>
      </c>
      <c r="E47" s="49" t="s">
        <v>45</v>
      </c>
      <c r="F47" s="47"/>
      <c r="G47" s="47">
        <v>0</v>
      </c>
      <c r="H47" s="51" t="s">
        <v>42</v>
      </c>
      <c r="I47" s="51" t="s">
        <v>52</v>
      </c>
    </row>
    <row r="48" spans="1:9" ht="15" thickBot="1" x14ac:dyDescent="0.35">
      <c r="A48" s="95" t="s">
        <v>30</v>
      </c>
      <c r="B48" s="3">
        <v>0</v>
      </c>
      <c r="E48" s="50" t="s">
        <v>49</v>
      </c>
      <c r="F48" s="47"/>
      <c r="G48" s="47">
        <f>(G43+G44+G45+G46+G47)</f>
        <v>113.14</v>
      </c>
      <c r="H48" s="47">
        <v>113.14</v>
      </c>
      <c r="I48" s="52">
        <f>G48-H48</f>
        <v>0</v>
      </c>
    </row>
    <row r="49" spans="1:2" x14ac:dyDescent="0.3">
      <c r="A49" s="95" t="s">
        <v>31</v>
      </c>
      <c r="B49" s="3">
        <v>0</v>
      </c>
    </row>
    <row r="50" spans="1:2" x14ac:dyDescent="0.3">
      <c r="A50" s="95" t="s">
        <v>32</v>
      </c>
      <c r="B50" s="3">
        <v>15</v>
      </c>
    </row>
    <row r="51" spans="1:2" x14ac:dyDescent="0.3">
      <c r="A51" s="94" t="s">
        <v>33</v>
      </c>
      <c r="B51" s="29">
        <f>SUM(B42:B50)</f>
        <v>128.13999999999999</v>
      </c>
    </row>
    <row r="52" spans="1:2" x14ac:dyDescent="0.3">
      <c r="A52" s="41"/>
      <c r="B52" s="27"/>
    </row>
    <row r="53" spans="1:2" x14ac:dyDescent="0.3">
      <c r="A53" s="96" t="s">
        <v>34</v>
      </c>
      <c r="B53" s="28">
        <f>B5+B39-B51</f>
        <v>2152.9899999999998</v>
      </c>
    </row>
    <row r="54" spans="1:2" ht="15.6" x14ac:dyDescent="0.3">
      <c r="A54" s="10" t="s">
        <v>35</v>
      </c>
      <c r="B54" s="30">
        <f>B39-B37</f>
        <v>181.65</v>
      </c>
    </row>
  </sheetData>
  <mergeCells count="2">
    <mergeCell ref="A1:B1"/>
    <mergeCell ref="A8:B8"/>
  </mergeCells>
  <pageMargins left="0.25" right="0.25" top="0.75" bottom="0.75" header="0.3" footer="0.3"/>
  <pageSetup scale="86"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J54"/>
  <sheetViews>
    <sheetView topLeftCell="A20" zoomScaleNormal="100" workbookViewId="0">
      <selection activeCell="A37" sqref="A37"/>
    </sheetView>
  </sheetViews>
  <sheetFormatPr defaultRowHeight="14.4" x14ac:dyDescent="0.3"/>
  <cols>
    <col min="1" max="1" width="28.88671875" bestFit="1" customWidth="1"/>
    <col min="2" max="2" width="10.88671875" customWidth="1"/>
    <col min="5" max="5" width="19.88671875" bestFit="1" customWidth="1"/>
    <col min="6" max="6" width="9.109375" bestFit="1" customWidth="1"/>
    <col min="7" max="7" width="11.6640625" customWidth="1"/>
    <col min="8" max="8" width="10.33203125" bestFit="1" customWidth="1"/>
    <col min="9" max="9" width="10.109375" bestFit="1" customWidth="1"/>
  </cols>
  <sheetData>
    <row r="1" spans="1:7" x14ac:dyDescent="0.3">
      <c r="A1" s="140" t="s">
        <v>60</v>
      </c>
      <c r="B1" s="141"/>
    </row>
    <row r="2" spans="1:7" x14ac:dyDescent="0.3">
      <c r="A2" s="1" t="s">
        <v>54</v>
      </c>
      <c r="B2" s="2">
        <f>'May 20'!B53</f>
        <v>2152.9899999999998</v>
      </c>
    </row>
    <row r="3" spans="1:7" x14ac:dyDescent="0.3">
      <c r="A3" s="1" t="s">
        <v>36</v>
      </c>
      <c r="B3" s="2">
        <v>15</v>
      </c>
    </row>
    <row r="4" spans="1:7" x14ac:dyDescent="0.3">
      <c r="A4" s="1" t="s">
        <v>58</v>
      </c>
      <c r="B4" s="2">
        <v>0</v>
      </c>
    </row>
    <row r="5" spans="1:7" x14ac:dyDescent="0.3">
      <c r="A5" s="1" t="s">
        <v>38</v>
      </c>
      <c r="B5" s="2">
        <f>B2+B4</f>
        <v>2152.9899999999998</v>
      </c>
      <c r="C5" s="25"/>
      <c r="G5" s="53"/>
    </row>
    <row r="6" spans="1:7" x14ac:dyDescent="0.3">
      <c r="A6" s="1" t="s">
        <v>37</v>
      </c>
      <c r="B6" s="2">
        <f>B2+B3+B4</f>
        <v>2167.9899999999998</v>
      </c>
      <c r="G6" s="53"/>
    </row>
    <row r="7" spans="1:7" x14ac:dyDescent="0.3">
      <c r="A7" s="12"/>
      <c r="B7" s="13"/>
      <c r="E7" s="53"/>
    </row>
    <row r="8" spans="1:7" x14ac:dyDescent="0.3">
      <c r="A8" s="142" t="s">
        <v>39</v>
      </c>
      <c r="B8" s="141"/>
    </row>
    <row r="9" spans="1:7" x14ac:dyDescent="0.3">
      <c r="A9" s="37" t="s">
        <v>0</v>
      </c>
      <c r="B9" s="39">
        <v>0</v>
      </c>
    </row>
    <row r="10" spans="1:7" x14ac:dyDescent="0.3">
      <c r="A10" s="37" t="s">
        <v>1</v>
      </c>
      <c r="B10" s="39">
        <v>0</v>
      </c>
    </row>
    <row r="11" spans="1:7" x14ac:dyDescent="0.3">
      <c r="A11" s="37" t="s">
        <v>68</v>
      </c>
      <c r="B11" s="39">
        <v>0</v>
      </c>
    </row>
    <row r="12" spans="1:7" x14ac:dyDescent="0.3">
      <c r="A12" s="37" t="s">
        <v>3</v>
      </c>
      <c r="B12" s="39">
        <v>0</v>
      </c>
    </row>
    <row r="13" spans="1:7" x14ac:dyDescent="0.3">
      <c r="A13" s="37" t="s">
        <v>4</v>
      </c>
      <c r="B13" s="39">
        <v>0</v>
      </c>
    </row>
    <row r="14" spans="1:7" x14ac:dyDescent="0.3">
      <c r="A14" s="37" t="s">
        <v>5</v>
      </c>
      <c r="B14" s="39">
        <v>0</v>
      </c>
    </row>
    <row r="15" spans="1:7" x14ac:dyDescent="0.3">
      <c r="A15" s="37" t="s">
        <v>6</v>
      </c>
      <c r="B15" s="39">
        <v>0</v>
      </c>
    </row>
    <row r="16" spans="1:7" x14ac:dyDescent="0.3">
      <c r="A16" s="37" t="s">
        <v>7</v>
      </c>
      <c r="B16" s="39">
        <v>0</v>
      </c>
    </row>
    <row r="17" spans="1:4" s="102" customFormat="1" x14ac:dyDescent="0.3">
      <c r="A17" s="37" t="s">
        <v>87</v>
      </c>
      <c r="B17" s="39">
        <v>0</v>
      </c>
    </row>
    <row r="18" spans="1:4" x14ac:dyDescent="0.3">
      <c r="A18" s="37" t="s">
        <v>8</v>
      </c>
      <c r="B18" s="39">
        <v>0</v>
      </c>
    </row>
    <row r="19" spans="1:4" x14ac:dyDescent="0.3">
      <c r="A19" s="37" t="s">
        <v>69</v>
      </c>
      <c r="B19" s="39">
        <v>0</v>
      </c>
    </row>
    <row r="20" spans="1:4" x14ac:dyDescent="0.3">
      <c r="A20" s="37" t="s">
        <v>10</v>
      </c>
      <c r="B20" s="39">
        <v>0</v>
      </c>
    </row>
    <row r="21" spans="1:4" x14ac:dyDescent="0.3">
      <c r="A21" s="37" t="s">
        <v>11</v>
      </c>
      <c r="B21" s="39">
        <v>0</v>
      </c>
    </row>
    <row r="22" spans="1:4" x14ac:dyDescent="0.3">
      <c r="A22" s="37" t="s">
        <v>12</v>
      </c>
      <c r="B22" s="39">
        <v>0</v>
      </c>
    </row>
    <row r="23" spans="1:4" x14ac:dyDescent="0.3">
      <c r="A23" s="37" t="s">
        <v>13</v>
      </c>
      <c r="B23" s="39">
        <v>0</v>
      </c>
    </row>
    <row r="24" spans="1:4" x14ac:dyDescent="0.3">
      <c r="A24" s="37" t="s">
        <v>14</v>
      </c>
      <c r="B24" s="39">
        <v>0</v>
      </c>
      <c r="D24" s="25"/>
    </row>
    <row r="25" spans="1:4" x14ac:dyDescent="0.3">
      <c r="A25" s="37" t="s">
        <v>15</v>
      </c>
      <c r="B25" s="39">
        <v>0</v>
      </c>
      <c r="D25" s="25"/>
    </row>
    <row r="26" spans="1:4" x14ac:dyDescent="0.3">
      <c r="A26" s="55" t="s">
        <v>16</v>
      </c>
      <c r="B26" s="39">
        <v>0</v>
      </c>
      <c r="D26" s="25"/>
    </row>
    <row r="27" spans="1:4" x14ac:dyDescent="0.3">
      <c r="A27" s="37" t="s">
        <v>70</v>
      </c>
      <c r="B27" s="39">
        <v>0</v>
      </c>
    </row>
    <row r="28" spans="1:4" x14ac:dyDescent="0.3">
      <c r="A28" s="37" t="s">
        <v>18</v>
      </c>
      <c r="B28" s="39">
        <v>0</v>
      </c>
    </row>
    <row r="29" spans="1:4" x14ac:dyDescent="0.3">
      <c r="A29" s="37" t="s">
        <v>71</v>
      </c>
      <c r="B29" s="39">
        <v>0</v>
      </c>
    </row>
    <row r="30" spans="1:4" x14ac:dyDescent="0.3">
      <c r="A30" s="37" t="s">
        <v>20</v>
      </c>
      <c r="B30" s="39">
        <v>0</v>
      </c>
    </row>
    <row r="31" spans="1:4" x14ac:dyDescent="0.3">
      <c r="A31" s="37" t="s">
        <v>21</v>
      </c>
      <c r="B31" s="39">
        <v>0</v>
      </c>
    </row>
    <row r="32" spans="1:4" x14ac:dyDescent="0.3">
      <c r="A32" s="57"/>
      <c r="B32" s="58"/>
    </row>
    <row r="33" spans="1:10" x14ac:dyDescent="0.3">
      <c r="A33" s="40" t="s">
        <v>72</v>
      </c>
      <c r="B33" s="3">
        <v>0</v>
      </c>
    </row>
    <row r="34" spans="1:10" x14ac:dyDescent="0.3">
      <c r="A34" s="40" t="s">
        <v>28</v>
      </c>
      <c r="B34" s="3">
        <v>68.25</v>
      </c>
    </row>
    <row r="35" spans="1:10" x14ac:dyDescent="0.3">
      <c r="A35" s="40" t="s">
        <v>73</v>
      </c>
      <c r="B35" s="3">
        <v>0</v>
      </c>
    </row>
    <row r="36" spans="1:10" x14ac:dyDescent="0.3">
      <c r="A36" s="40" t="s">
        <v>74</v>
      </c>
      <c r="B36" s="3">
        <v>0</v>
      </c>
    </row>
    <row r="37" spans="1:10" x14ac:dyDescent="0.3">
      <c r="A37" s="40" t="s">
        <v>55</v>
      </c>
      <c r="B37" s="3">
        <v>0</v>
      </c>
      <c r="I37" s="54"/>
      <c r="J37" s="54"/>
    </row>
    <row r="38" spans="1:10" x14ac:dyDescent="0.3">
      <c r="A38" s="41"/>
      <c r="B38" s="3"/>
      <c r="I38" s="54"/>
      <c r="J38" s="54"/>
    </row>
    <row r="39" spans="1:10" x14ac:dyDescent="0.3">
      <c r="A39" s="93" t="s">
        <v>26</v>
      </c>
      <c r="B39" s="11">
        <f>SUM(B9:B37)</f>
        <v>68.25</v>
      </c>
    </row>
    <row r="40" spans="1:10" ht="15" thickBot="1" x14ac:dyDescent="0.35">
      <c r="A40" s="57"/>
      <c r="B40" s="60"/>
    </row>
    <row r="41" spans="1:10" ht="15" thickBot="1" x14ac:dyDescent="0.35">
      <c r="A41" s="97" t="s">
        <v>27</v>
      </c>
      <c r="B41" s="61"/>
      <c r="E41" s="45" t="s">
        <v>40</v>
      </c>
      <c r="F41" s="45" t="s">
        <v>46</v>
      </c>
      <c r="G41" s="45" t="s">
        <v>47</v>
      </c>
    </row>
    <row r="42" spans="1:10" ht="15" thickBot="1" x14ac:dyDescent="0.35">
      <c r="A42" s="95" t="s">
        <v>28</v>
      </c>
      <c r="B42" s="3">
        <v>81.62</v>
      </c>
      <c r="E42" s="46" t="s">
        <v>41</v>
      </c>
      <c r="F42" s="47">
        <v>68.25</v>
      </c>
      <c r="G42" s="47"/>
    </row>
    <row r="43" spans="1:10" ht="15" thickBot="1" x14ac:dyDescent="0.35">
      <c r="A43" s="95" t="s">
        <v>81</v>
      </c>
      <c r="B43" s="3">
        <v>26.55</v>
      </c>
      <c r="E43" s="48" t="s">
        <v>50</v>
      </c>
      <c r="F43" s="47"/>
      <c r="G43" s="47">
        <v>0</v>
      </c>
    </row>
    <row r="44" spans="1:10" ht="15" thickBot="1" x14ac:dyDescent="0.35">
      <c r="A44" s="95" t="s">
        <v>82</v>
      </c>
      <c r="B44" s="3">
        <v>0</v>
      </c>
      <c r="E44" s="49" t="s">
        <v>48</v>
      </c>
      <c r="F44" s="47"/>
      <c r="G44" s="47">
        <v>81.62</v>
      </c>
    </row>
    <row r="45" spans="1:10" ht="15" thickBot="1" x14ac:dyDescent="0.35">
      <c r="A45" s="95" t="s">
        <v>24</v>
      </c>
      <c r="B45" s="3">
        <v>0</v>
      </c>
      <c r="E45" s="49" t="s">
        <v>43</v>
      </c>
      <c r="F45" s="47"/>
      <c r="G45" s="47">
        <v>0</v>
      </c>
    </row>
    <row r="46" spans="1:10" ht="15" thickBot="1" x14ac:dyDescent="0.35">
      <c r="A46" s="95" t="s">
        <v>22</v>
      </c>
      <c r="B46" s="3">
        <v>0</v>
      </c>
      <c r="E46" s="49" t="s">
        <v>44</v>
      </c>
      <c r="F46" s="47"/>
      <c r="G46" s="47">
        <v>0</v>
      </c>
    </row>
    <row r="47" spans="1:10" ht="15" thickBot="1" x14ac:dyDescent="0.35">
      <c r="A47" s="95" t="s">
        <v>29</v>
      </c>
      <c r="B47" s="3">
        <v>0</v>
      </c>
      <c r="E47" s="49" t="s">
        <v>45</v>
      </c>
      <c r="F47" s="47"/>
      <c r="G47" s="47">
        <v>0</v>
      </c>
      <c r="H47" s="51" t="s">
        <v>42</v>
      </c>
      <c r="I47" s="51" t="s">
        <v>52</v>
      </c>
    </row>
    <row r="48" spans="1:10" ht="15" thickBot="1" x14ac:dyDescent="0.35">
      <c r="A48" s="95" t="s">
        <v>30</v>
      </c>
      <c r="B48" s="3">
        <v>0</v>
      </c>
      <c r="E48" s="50" t="s">
        <v>49</v>
      </c>
      <c r="F48" s="47"/>
      <c r="G48" s="47">
        <f>(G43+G44+G45+G46+G47)</f>
        <v>81.62</v>
      </c>
      <c r="H48" s="47"/>
      <c r="I48" s="52">
        <f>G48-H48</f>
        <v>81.62</v>
      </c>
    </row>
    <row r="49" spans="1:4" x14ac:dyDescent="0.3">
      <c r="A49" s="95" t="s">
        <v>31</v>
      </c>
      <c r="B49" s="3">
        <v>0</v>
      </c>
    </row>
    <row r="50" spans="1:4" x14ac:dyDescent="0.3">
      <c r="A50" s="95" t="s">
        <v>32</v>
      </c>
      <c r="B50" s="3">
        <v>0</v>
      </c>
    </row>
    <row r="51" spans="1:4" x14ac:dyDescent="0.3">
      <c r="A51" s="94" t="s">
        <v>33</v>
      </c>
      <c r="B51" s="29">
        <f>SUM(B42:B50)</f>
        <v>108.17</v>
      </c>
    </row>
    <row r="52" spans="1:4" x14ac:dyDescent="0.3">
      <c r="A52" s="57"/>
      <c r="B52" s="60"/>
    </row>
    <row r="53" spans="1:4" x14ac:dyDescent="0.3">
      <c r="A53" s="96" t="s">
        <v>34</v>
      </c>
      <c r="B53" s="28">
        <f>B5+B39-B51</f>
        <v>2113.0699999999997</v>
      </c>
      <c r="D53" s="25"/>
    </row>
    <row r="54" spans="1:4" ht="15.6" x14ac:dyDescent="0.3">
      <c r="A54" s="56" t="s">
        <v>35</v>
      </c>
      <c r="B54" s="30">
        <f>B39-B37</f>
        <v>68.25</v>
      </c>
    </row>
  </sheetData>
  <mergeCells count="2">
    <mergeCell ref="A1:B1"/>
    <mergeCell ref="A8:B8"/>
  </mergeCells>
  <pageMargins left="0.25" right="0.25" top="0.75" bottom="0.75" header="0.3" footer="0.3"/>
  <pageSetup scale="85" orientation="portrait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BD0D4E-CCBC-4E13-9A7F-7F0261AB8231}">
  <dimension ref="A1:I54"/>
  <sheetViews>
    <sheetView topLeftCell="A26" workbookViewId="0">
      <selection activeCell="A37" sqref="A37"/>
    </sheetView>
  </sheetViews>
  <sheetFormatPr defaultRowHeight="14.4" x14ac:dyDescent="0.3"/>
  <cols>
    <col min="1" max="1" width="29" customWidth="1"/>
    <col min="2" max="2" width="10.88671875" customWidth="1"/>
    <col min="5" max="5" width="19.88671875" customWidth="1"/>
  </cols>
  <sheetData>
    <row r="1" spans="1:9" x14ac:dyDescent="0.3">
      <c r="A1" s="140" t="s">
        <v>60</v>
      </c>
      <c r="B1" s="141"/>
      <c r="C1" s="103"/>
      <c r="D1" s="103"/>
      <c r="E1" s="103"/>
      <c r="F1" s="103"/>
      <c r="G1" s="103"/>
      <c r="H1" s="103"/>
      <c r="I1" s="103"/>
    </row>
    <row r="2" spans="1:9" ht="15" customHeight="1" x14ac:dyDescent="0.3">
      <c r="A2" s="1" t="s">
        <v>54</v>
      </c>
      <c r="B2" s="2">
        <f>'June 20'!B53</f>
        <v>2113.0699999999997</v>
      </c>
      <c r="C2" s="103"/>
      <c r="D2" s="103"/>
      <c r="E2" s="103"/>
      <c r="F2" s="103"/>
      <c r="G2" s="103"/>
      <c r="H2" s="103"/>
      <c r="I2" s="103"/>
    </row>
    <row r="3" spans="1:9" ht="15" customHeight="1" x14ac:dyDescent="0.3">
      <c r="A3" s="1" t="s">
        <v>36</v>
      </c>
      <c r="B3" s="2">
        <v>15</v>
      </c>
      <c r="C3" s="103"/>
      <c r="D3" s="103"/>
      <c r="E3" s="103"/>
      <c r="F3" s="103"/>
      <c r="G3" s="103"/>
      <c r="H3" s="103"/>
      <c r="I3" s="103"/>
    </row>
    <row r="4" spans="1:9" ht="15" customHeight="1" x14ac:dyDescent="0.3">
      <c r="A4" s="1" t="s">
        <v>58</v>
      </c>
      <c r="B4" s="2">
        <v>0</v>
      </c>
      <c r="C4" s="103"/>
      <c r="D4" s="103"/>
      <c r="E4" s="103"/>
      <c r="F4" s="103"/>
      <c r="G4" s="103"/>
      <c r="H4" s="103"/>
      <c r="I4" s="103"/>
    </row>
    <row r="5" spans="1:9" ht="15" customHeight="1" x14ac:dyDescent="0.3">
      <c r="A5" s="1" t="s">
        <v>38</v>
      </c>
      <c r="B5" s="2">
        <f>B2+B4</f>
        <v>2113.0699999999997</v>
      </c>
      <c r="C5" s="25"/>
      <c r="D5" s="103"/>
      <c r="E5" s="103"/>
      <c r="F5" s="103"/>
      <c r="G5" s="103"/>
      <c r="H5" s="103"/>
      <c r="I5" s="103"/>
    </row>
    <row r="6" spans="1:9" ht="15" customHeight="1" x14ac:dyDescent="0.3">
      <c r="A6" s="1" t="s">
        <v>37</v>
      </c>
      <c r="B6" s="2">
        <f>B2+B3+B4</f>
        <v>2128.0699999999997</v>
      </c>
      <c r="C6" s="103"/>
      <c r="D6" s="103"/>
      <c r="E6" s="103"/>
      <c r="F6" s="103"/>
      <c r="G6" s="103"/>
      <c r="H6" s="103"/>
      <c r="I6" s="103"/>
    </row>
    <row r="7" spans="1:9" x14ac:dyDescent="0.3">
      <c r="A7" s="12"/>
      <c r="B7" s="13"/>
      <c r="C7" s="103"/>
      <c r="D7" s="103"/>
      <c r="E7" s="103"/>
      <c r="F7" s="103"/>
      <c r="G7" s="103"/>
      <c r="H7" s="103"/>
      <c r="I7" s="103"/>
    </row>
    <row r="8" spans="1:9" x14ac:dyDescent="0.3">
      <c r="A8" s="142" t="s">
        <v>39</v>
      </c>
      <c r="B8" s="141"/>
      <c r="C8" s="103"/>
      <c r="D8" s="103"/>
      <c r="E8" s="103"/>
      <c r="F8" s="103"/>
      <c r="G8" s="103"/>
      <c r="H8" s="103"/>
      <c r="I8" s="103"/>
    </row>
    <row r="9" spans="1:9" x14ac:dyDescent="0.3">
      <c r="A9" s="37" t="s">
        <v>0</v>
      </c>
      <c r="B9" s="39">
        <v>0</v>
      </c>
      <c r="C9" s="103"/>
      <c r="D9" s="103"/>
      <c r="E9" s="103"/>
      <c r="F9" s="103"/>
      <c r="G9" s="103"/>
      <c r="H9" s="103"/>
      <c r="I9" s="103"/>
    </row>
    <row r="10" spans="1:9" x14ac:dyDescent="0.3">
      <c r="A10" s="37" t="s">
        <v>1</v>
      </c>
      <c r="B10" s="39">
        <v>0</v>
      </c>
      <c r="C10" s="103"/>
      <c r="D10" s="103"/>
      <c r="E10" s="103"/>
      <c r="F10" s="103"/>
      <c r="G10" s="103"/>
      <c r="H10" s="103"/>
      <c r="I10" s="103"/>
    </row>
    <row r="11" spans="1:9" x14ac:dyDescent="0.3">
      <c r="A11" s="37" t="s">
        <v>68</v>
      </c>
      <c r="B11" s="39">
        <v>0</v>
      </c>
      <c r="C11" s="103"/>
      <c r="D11" s="103"/>
      <c r="E11" s="103"/>
      <c r="F11" s="103"/>
      <c r="G11" s="103"/>
      <c r="H11" s="103"/>
      <c r="I11" s="103"/>
    </row>
    <row r="12" spans="1:9" x14ac:dyDescent="0.3">
      <c r="A12" s="37" t="s">
        <v>3</v>
      </c>
      <c r="B12" s="39">
        <v>0</v>
      </c>
      <c r="C12" s="103"/>
      <c r="D12" s="103"/>
      <c r="E12" s="103"/>
      <c r="F12" s="103"/>
      <c r="G12" s="103"/>
      <c r="H12" s="103"/>
      <c r="I12" s="103"/>
    </row>
    <row r="13" spans="1:9" x14ac:dyDescent="0.3">
      <c r="A13" s="37" t="s">
        <v>4</v>
      </c>
      <c r="B13" s="39">
        <v>0</v>
      </c>
      <c r="C13" s="103"/>
      <c r="D13" s="103"/>
      <c r="E13" s="103"/>
      <c r="F13" s="103"/>
      <c r="G13" s="103"/>
      <c r="H13" s="103"/>
      <c r="I13" s="103"/>
    </row>
    <row r="14" spans="1:9" x14ac:dyDescent="0.3">
      <c r="A14" s="37" t="s">
        <v>5</v>
      </c>
      <c r="B14" s="39">
        <v>0</v>
      </c>
      <c r="C14" s="103"/>
      <c r="D14" s="103"/>
      <c r="E14" s="103"/>
      <c r="F14" s="103"/>
      <c r="G14" s="103"/>
      <c r="H14" s="103"/>
      <c r="I14" s="103"/>
    </row>
    <row r="15" spans="1:9" x14ac:dyDescent="0.3">
      <c r="A15" s="37" t="s">
        <v>6</v>
      </c>
      <c r="B15" s="39">
        <v>0</v>
      </c>
      <c r="C15" s="103"/>
      <c r="D15" s="103"/>
      <c r="E15" s="103"/>
      <c r="F15" s="103"/>
      <c r="G15" s="103"/>
      <c r="H15" s="103"/>
      <c r="I15" s="103"/>
    </row>
    <row r="16" spans="1:9" x14ac:dyDescent="0.3">
      <c r="A16" s="37" t="s">
        <v>7</v>
      </c>
      <c r="B16" s="39">
        <v>0</v>
      </c>
      <c r="C16" s="103"/>
      <c r="D16" s="103"/>
      <c r="E16" s="103"/>
      <c r="F16" s="103"/>
      <c r="G16" s="103"/>
      <c r="H16" s="103"/>
      <c r="I16" s="103"/>
    </row>
    <row r="17" spans="1:9" x14ac:dyDescent="0.3">
      <c r="A17" s="37" t="s">
        <v>87</v>
      </c>
      <c r="B17" s="39">
        <v>0</v>
      </c>
      <c r="C17" s="103"/>
      <c r="D17" s="103"/>
      <c r="E17" s="103"/>
      <c r="F17" s="103"/>
      <c r="G17" s="103"/>
      <c r="H17" s="103"/>
      <c r="I17" s="103"/>
    </row>
    <row r="18" spans="1:9" x14ac:dyDescent="0.3">
      <c r="A18" s="37" t="s">
        <v>8</v>
      </c>
      <c r="B18" s="39">
        <v>0</v>
      </c>
      <c r="C18" s="103"/>
      <c r="D18" s="103"/>
      <c r="E18" s="103"/>
      <c r="F18" s="103"/>
      <c r="G18" s="103"/>
      <c r="H18" s="103"/>
      <c r="I18" s="103"/>
    </row>
    <row r="19" spans="1:9" x14ac:dyDescent="0.3">
      <c r="A19" s="37" t="s">
        <v>69</v>
      </c>
      <c r="B19" s="39">
        <v>0</v>
      </c>
      <c r="C19" s="103"/>
      <c r="D19" s="103"/>
      <c r="E19" s="103"/>
      <c r="F19" s="103"/>
      <c r="G19" s="103"/>
      <c r="H19" s="103"/>
      <c r="I19" s="103"/>
    </row>
    <row r="20" spans="1:9" x14ac:dyDescent="0.3">
      <c r="A20" s="37" t="s">
        <v>10</v>
      </c>
      <c r="B20" s="39">
        <v>0</v>
      </c>
      <c r="C20" s="103"/>
      <c r="D20" s="103"/>
      <c r="E20" s="103"/>
      <c r="F20" s="103"/>
      <c r="G20" s="103"/>
      <c r="H20" s="103"/>
      <c r="I20" s="103"/>
    </row>
    <row r="21" spans="1:9" x14ac:dyDescent="0.3">
      <c r="A21" s="37" t="s">
        <v>11</v>
      </c>
      <c r="B21" s="39">
        <v>0</v>
      </c>
      <c r="C21" s="103"/>
      <c r="D21" s="103"/>
      <c r="E21" s="103"/>
      <c r="F21" s="103"/>
      <c r="G21" s="103"/>
      <c r="H21" s="103"/>
      <c r="I21" s="103"/>
    </row>
    <row r="22" spans="1:9" x14ac:dyDescent="0.3">
      <c r="A22" s="37" t="s">
        <v>12</v>
      </c>
      <c r="B22" s="39">
        <v>0</v>
      </c>
      <c r="C22" s="103"/>
      <c r="D22" s="103"/>
      <c r="E22" s="103"/>
      <c r="F22" s="103"/>
      <c r="G22" s="103"/>
      <c r="H22" s="103"/>
      <c r="I22" s="103"/>
    </row>
    <row r="23" spans="1:9" x14ac:dyDescent="0.3">
      <c r="A23" s="37" t="s">
        <v>13</v>
      </c>
      <c r="B23" s="39">
        <v>0</v>
      </c>
      <c r="C23" s="103"/>
      <c r="D23" s="103"/>
      <c r="E23" s="103"/>
      <c r="F23" s="103"/>
      <c r="G23" s="103"/>
      <c r="H23" s="103"/>
      <c r="I23" s="103"/>
    </row>
    <row r="24" spans="1:9" x14ac:dyDescent="0.3">
      <c r="A24" s="37" t="s">
        <v>14</v>
      </c>
      <c r="B24" s="39">
        <v>0</v>
      </c>
      <c r="C24" s="103"/>
      <c r="D24" s="25"/>
      <c r="E24" s="103"/>
      <c r="F24" s="103"/>
      <c r="G24" s="103"/>
      <c r="H24" s="103"/>
      <c r="I24" s="103"/>
    </row>
    <row r="25" spans="1:9" x14ac:dyDescent="0.3">
      <c r="A25" s="37" t="s">
        <v>15</v>
      </c>
      <c r="B25" s="39">
        <v>0</v>
      </c>
      <c r="C25" s="103"/>
      <c r="D25" s="25"/>
      <c r="E25" s="103"/>
      <c r="F25" s="103"/>
      <c r="G25" s="103"/>
      <c r="H25" s="103"/>
      <c r="I25" s="103"/>
    </row>
    <row r="26" spans="1:9" x14ac:dyDescent="0.3">
      <c r="A26" s="55" t="s">
        <v>16</v>
      </c>
      <c r="B26" s="39">
        <v>0</v>
      </c>
      <c r="C26" s="103"/>
      <c r="D26" s="25"/>
      <c r="E26" s="103"/>
      <c r="F26" s="103"/>
      <c r="G26" s="103"/>
      <c r="H26" s="103"/>
      <c r="I26" s="103"/>
    </row>
    <row r="27" spans="1:9" x14ac:dyDescent="0.3">
      <c r="A27" s="37" t="s">
        <v>70</v>
      </c>
      <c r="B27" s="39">
        <v>0</v>
      </c>
      <c r="C27" s="103"/>
      <c r="D27" s="103"/>
      <c r="E27" s="103"/>
      <c r="F27" s="103"/>
      <c r="G27" s="103"/>
      <c r="H27" s="103"/>
      <c r="I27" s="103"/>
    </row>
    <row r="28" spans="1:9" x14ac:dyDescent="0.3">
      <c r="A28" s="37" t="s">
        <v>18</v>
      </c>
      <c r="B28" s="39">
        <v>0</v>
      </c>
      <c r="C28" s="103"/>
      <c r="D28" s="103"/>
      <c r="E28" s="103"/>
      <c r="F28" s="103"/>
      <c r="G28" s="103"/>
      <c r="H28" s="103"/>
      <c r="I28" s="103"/>
    </row>
    <row r="29" spans="1:9" x14ac:dyDescent="0.3">
      <c r="A29" s="37" t="s">
        <v>71</v>
      </c>
      <c r="B29" s="39">
        <v>0</v>
      </c>
      <c r="C29" s="103"/>
      <c r="D29" s="103"/>
      <c r="E29" s="103"/>
      <c r="F29" s="103"/>
      <c r="G29" s="103"/>
      <c r="H29" s="103"/>
      <c r="I29" s="103"/>
    </row>
    <row r="30" spans="1:9" x14ac:dyDescent="0.3">
      <c r="A30" s="37" t="s">
        <v>20</v>
      </c>
      <c r="B30" s="39">
        <v>0</v>
      </c>
      <c r="C30" s="103"/>
      <c r="D30" s="103"/>
      <c r="E30" s="103"/>
      <c r="F30" s="103"/>
      <c r="G30" s="103"/>
      <c r="H30" s="103"/>
      <c r="I30" s="103"/>
    </row>
    <row r="31" spans="1:9" x14ac:dyDescent="0.3">
      <c r="A31" s="37" t="s">
        <v>21</v>
      </c>
      <c r="B31" s="39">
        <v>0</v>
      </c>
      <c r="C31" s="103"/>
      <c r="D31" s="103"/>
      <c r="E31" s="103"/>
      <c r="F31" s="103"/>
      <c r="G31" s="103"/>
      <c r="H31" s="103"/>
      <c r="I31" s="103"/>
    </row>
    <row r="32" spans="1:9" x14ac:dyDescent="0.3">
      <c r="A32" s="57"/>
      <c r="B32" s="58"/>
      <c r="C32" s="103"/>
      <c r="D32" s="103"/>
      <c r="E32" s="103"/>
      <c r="F32" s="103"/>
      <c r="G32" s="103"/>
      <c r="H32" s="103"/>
      <c r="I32" s="103"/>
    </row>
    <row r="33" spans="1:9" x14ac:dyDescent="0.3">
      <c r="A33" s="40" t="s">
        <v>72</v>
      </c>
      <c r="B33" s="3">
        <v>0</v>
      </c>
      <c r="C33" s="103"/>
      <c r="D33" s="103"/>
      <c r="E33" s="103"/>
      <c r="F33" s="103"/>
      <c r="G33" s="103"/>
      <c r="H33" s="103"/>
      <c r="I33" s="103"/>
    </row>
    <row r="34" spans="1:9" x14ac:dyDescent="0.3">
      <c r="A34" s="40" t="s">
        <v>28</v>
      </c>
      <c r="B34" s="3">
        <v>0</v>
      </c>
      <c r="C34" s="103"/>
      <c r="D34" s="103"/>
      <c r="E34" s="103"/>
      <c r="F34" s="103"/>
      <c r="G34" s="103"/>
      <c r="H34" s="103"/>
      <c r="I34" s="103"/>
    </row>
    <row r="35" spans="1:9" x14ac:dyDescent="0.3">
      <c r="A35" s="40" t="s">
        <v>73</v>
      </c>
      <c r="B35" s="3">
        <v>0</v>
      </c>
      <c r="C35" s="103"/>
      <c r="D35" s="103"/>
      <c r="E35" s="103"/>
      <c r="F35" s="103"/>
      <c r="G35" s="103"/>
      <c r="H35" s="103"/>
      <c r="I35" s="103"/>
    </row>
    <row r="36" spans="1:9" x14ac:dyDescent="0.3">
      <c r="A36" s="40" t="s">
        <v>74</v>
      </c>
      <c r="B36" s="3">
        <v>0</v>
      </c>
      <c r="C36" s="103"/>
      <c r="D36" s="103"/>
      <c r="E36" s="103"/>
      <c r="F36" s="103"/>
      <c r="G36" s="103"/>
      <c r="H36" s="103"/>
      <c r="I36" s="103"/>
    </row>
    <row r="37" spans="1:9" x14ac:dyDescent="0.3">
      <c r="A37" s="40" t="s">
        <v>55</v>
      </c>
      <c r="B37" s="3">
        <v>0</v>
      </c>
      <c r="C37" s="103"/>
      <c r="D37" s="103"/>
      <c r="E37" s="103"/>
      <c r="F37" s="103"/>
      <c r="G37" s="103"/>
      <c r="H37" s="103"/>
      <c r="I37" s="103"/>
    </row>
    <row r="38" spans="1:9" x14ac:dyDescent="0.3">
      <c r="A38" s="41"/>
      <c r="B38" s="3"/>
      <c r="C38" s="103"/>
      <c r="D38" s="103"/>
      <c r="E38" s="103"/>
      <c r="F38" s="103"/>
      <c r="G38" s="103"/>
      <c r="H38" s="103"/>
      <c r="I38" s="103"/>
    </row>
    <row r="39" spans="1:9" x14ac:dyDescent="0.3">
      <c r="A39" s="93" t="s">
        <v>26</v>
      </c>
      <c r="B39" s="11">
        <f>SUM(B9:B37)</f>
        <v>0</v>
      </c>
      <c r="C39" s="103"/>
      <c r="D39" s="103"/>
      <c r="E39" s="103"/>
      <c r="F39" s="103"/>
      <c r="G39" s="103"/>
      <c r="H39" s="103"/>
      <c r="I39" s="103"/>
    </row>
    <row r="40" spans="1:9" ht="15" thickBot="1" x14ac:dyDescent="0.35">
      <c r="A40" s="57"/>
      <c r="B40" s="60"/>
      <c r="C40" s="103"/>
      <c r="D40" s="103"/>
      <c r="E40" s="103"/>
      <c r="F40" s="103"/>
      <c r="G40" s="103"/>
      <c r="H40" s="103"/>
      <c r="I40" s="103"/>
    </row>
    <row r="41" spans="1:9" ht="15" thickBot="1" x14ac:dyDescent="0.35">
      <c r="A41" s="97" t="s">
        <v>27</v>
      </c>
      <c r="B41" s="61"/>
      <c r="C41" s="103"/>
      <c r="D41" s="103"/>
      <c r="E41" s="45" t="s">
        <v>40</v>
      </c>
      <c r="F41" s="45" t="s">
        <v>46</v>
      </c>
      <c r="G41" s="45" t="s">
        <v>47</v>
      </c>
      <c r="H41" s="103"/>
      <c r="I41" s="103"/>
    </row>
    <row r="42" spans="1:9" ht="15" thickBot="1" x14ac:dyDescent="0.35">
      <c r="A42" s="95" t="s">
        <v>28</v>
      </c>
      <c r="B42" s="3">
        <v>0</v>
      </c>
      <c r="C42" s="103"/>
      <c r="D42" s="103"/>
      <c r="E42" s="46" t="s">
        <v>41</v>
      </c>
      <c r="F42" s="47">
        <v>0</v>
      </c>
      <c r="G42" s="47"/>
      <c r="H42" s="103"/>
      <c r="I42" s="103"/>
    </row>
    <row r="43" spans="1:9" ht="15" thickBot="1" x14ac:dyDescent="0.35">
      <c r="A43" s="95" t="s">
        <v>81</v>
      </c>
      <c r="B43" s="3">
        <v>30.73</v>
      </c>
      <c r="C43" s="103"/>
      <c r="D43" s="103"/>
      <c r="E43" s="48" t="s">
        <v>50</v>
      </c>
      <c r="F43" s="47"/>
      <c r="G43" s="47">
        <v>0</v>
      </c>
      <c r="H43" s="103"/>
      <c r="I43" s="103"/>
    </row>
    <row r="44" spans="1:9" ht="15" thickBot="1" x14ac:dyDescent="0.35">
      <c r="A44" s="95" t="s">
        <v>82</v>
      </c>
      <c r="B44" s="3">
        <v>0</v>
      </c>
      <c r="C44" s="103"/>
      <c r="D44" s="103"/>
      <c r="E44" s="49" t="s">
        <v>48</v>
      </c>
      <c r="F44" s="47"/>
      <c r="G44" s="47">
        <v>81.62</v>
      </c>
      <c r="H44" s="103"/>
      <c r="I44" s="103"/>
    </row>
    <row r="45" spans="1:9" ht="15" thickBot="1" x14ac:dyDescent="0.35">
      <c r="A45" s="95" t="s">
        <v>24</v>
      </c>
      <c r="B45" s="3">
        <v>0</v>
      </c>
      <c r="C45" s="103"/>
      <c r="D45" s="103"/>
      <c r="E45" s="49" t="s">
        <v>43</v>
      </c>
      <c r="F45" s="47"/>
      <c r="G45" s="47">
        <v>0</v>
      </c>
      <c r="H45" s="103"/>
      <c r="I45" s="103"/>
    </row>
    <row r="46" spans="1:9" ht="15" thickBot="1" x14ac:dyDescent="0.35">
      <c r="A46" s="95" t="s">
        <v>22</v>
      </c>
      <c r="B46" s="3">
        <v>0</v>
      </c>
      <c r="C46" s="103"/>
      <c r="D46" s="103"/>
      <c r="E46" s="49" t="s">
        <v>44</v>
      </c>
      <c r="F46" s="47"/>
      <c r="G46" s="47">
        <v>0</v>
      </c>
      <c r="H46" s="103"/>
      <c r="I46" s="103"/>
    </row>
    <row r="47" spans="1:9" ht="15" thickBot="1" x14ac:dyDescent="0.35">
      <c r="A47" s="95" t="s">
        <v>29</v>
      </c>
      <c r="B47" s="3">
        <v>0</v>
      </c>
      <c r="C47" s="103"/>
      <c r="D47" s="103"/>
      <c r="E47" s="49" t="s">
        <v>45</v>
      </c>
      <c r="F47" s="47"/>
      <c r="G47" s="47">
        <v>0</v>
      </c>
      <c r="H47" s="51" t="s">
        <v>42</v>
      </c>
      <c r="I47" s="51" t="s">
        <v>52</v>
      </c>
    </row>
    <row r="48" spans="1:9" ht="15" thickBot="1" x14ac:dyDescent="0.35">
      <c r="A48" s="95" t="s">
        <v>30</v>
      </c>
      <c r="B48" s="3">
        <v>0</v>
      </c>
      <c r="C48" s="103"/>
      <c r="D48" s="103"/>
      <c r="E48" s="50" t="s">
        <v>49</v>
      </c>
      <c r="F48" s="47"/>
      <c r="G48" s="47">
        <v>0</v>
      </c>
      <c r="H48" s="47"/>
      <c r="I48" s="52">
        <f>G48-H48</f>
        <v>0</v>
      </c>
    </row>
    <row r="49" spans="1:9" x14ac:dyDescent="0.3">
      <c r="A49" s="95" t="s">
        <v>31</v>
      </c>
      <c r="B49" s="3">
        <v>0</v>
      </c>
      <c r="C49" s="103"/>
      <c r="D49" s="103"/>
      <c r="E49" s="103"/>
      <c r="F49" s="103"/>
      <c r="G49" s="103"/>
      <c r="H49" s="103"/>
      <c r="I49" s="103"/>
    </row>
    <row r="50" spans="1:9" x14ac:dyDescent="0.3">
      <c r="A50" s="95" t="s">
        <v>32</v>
      </c>
      <c r="B50" s="3">
        <v>0</v>
      </c>
      <c r="C50" s="103"/>
      <c r="D50" s="103"/>
      <c r="E50" s="103"/>
      <c r="F50" s="103"/>
      <c r="G50" s="103"/>
      <c r="H50" s="103"/>
      <c r="I50" s="103"/>
    </row>
    <row r="51" spans="1:9" x14ac:dyDescent="0.3">
      <c r="A51" s="94" t="s">
        <v>33</v>
      </c>
      <c r="B51" s="29">
        <f>SUM(B42:B50)</f>
        <v>30.73</v>
      </c>
      <c r="C51" s="103"/>
      <c r="D51" s="103"/>
      <c r="E51" s="103"/>
      <c r="F51" s="103"/>
      <c r="G51" s="103"/>
      <c r="H51" s="103"/>
      <c r="I51" s="103"/>
    </row>
    <row r="52" spans="1:9" x14ac:dyDescent="0.3">
      <c r="A52" s="57"/>
      <c r="B52" s="60"/>
      <c r="C52" s="103"/>
      <c r="D52" s="103"/>
      <c r="E52" s="103"/>
      <c r="F52" s="103"/>
      <c r="G52" s="103"/>
      <c r="H52" s="103"/>
      <c r="I52" s="103"/>
    </row>
    <row r="53" spans="1:9" x14ac:dyDescent="0.3">
      <c r="A53" s="96" t="s">
        <v>34</v>
      </c>
      <c r="B53" s="28">
        <f>B5+B39-B51</f>
        <v>2082.3399999999997</v>
      </c>
      <c r="C53" s="103"/>
      <c r="D53" s="25"/>
      <c r="E53" s="103"/>
      <c r="F53" s="103"/>
      <c r="G53" s="103"/>
      <c r="H53" s="103"/>
      <c r="I53" s="103"/>
    </row>
    <row r="54" spans="1:9" ht="15.6" x14ac:dyDescent="0.3">
      <c r="A54" s="56" t="s">
        <v>35</v>
      </c>
      <c r="B54" s="30">
        <f>B39-B37</f>
        <v>0</v>
      </c>
      <c r="C54" s="103"/>
      <c r="D54" s="103"/>
      <c r="E54" s="103"/>
      <c r="F54" s="103"/>
      <c r="G54" s="103"/>
      <c r="H54" s="103"/>
      <c r="I54" s="103"/>
    </row>
  </sheetData>
  <mergeCells count="2">
    <mergeCell ref="A1:B1"/>
    <mergeCell ref="A8:B8"/>
  </mergeCells>
  <pageMargins left="0.7" right="0.7" top="0.75" bottom="0.75" header="0.3" footer="0.3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54"/>
  <sheetViews>
    <sheetView topLeftCell="A36" workbookViewId="0">
      <selection activeCell="A36" sqref="A36"/>
    </sheetView>
  </sheetViews>
  <sheetFormatPr defaultRowHeight="14.4" x14ac:dyDescent="0.3"/>
  <cols>
    <col min="1" max="1" width="28.88671875" bestFit="1" customWidth="1"/>
    <col min="2" max="2" width="10.109375" customWidth="1"/>
    <col min="7" max="7" width="9.109375" bestFit="1" customWidth="1"/>
    <col min="8" max="8" width="11" customWidth="1"/>
    <col min="9" max="9" width="10.109375" bestFit="1" customWidth="1"/>
  </cols>
  <sheetData>
    <row r="1" spans="1:3" x14ac:dyDescent="0.3">
      <c r="A1" s="136" t="s">
        <v>61</v>
      </c>
      <c r="B1" s="137"/>
    </row>
    <row r="2" spans="1:3" x14ac:dyDescent="0.3">
      <c r="A2" s="1" t="s">
        <v>54</v>
      </c>
      <c r="B2" s="2">
        <f>'July 20'!B53</f>
        <v>2082.3399999999997</v>
      </c>
    </row>
    <row r="3" spans="1:3" x14ac:dyDescent="0.3">
      <c r="A3" s="1" t="s">
        <v>36</v>
      </c>
      <c r="B3" s="2">
        <v>15</v>
      </c>
    </row>
    <row r="4" spans="1:3" x14ac:dyDescent="0.3">
      <c r="A4" s="1" t="s">
        <v>58</v>
      </c>
      <c r="B4" s="2">
        <v>0</v>
      </c>
    </row>
    <row r="5" spans="1:3" x14ac:dyDescent="0.3">
      <c r="A5" s="1" t="s">
        <v>38</v>
      </c>
      <c r="B5" s="2">
        <f>B2+B4</f>
        <v>2082.3399999999997</v>
      </c>
      <c r="C5" s="25"/>
    </row>
    <row r="6" spans="1:3" x14ac:dyDescent="0.3">
      <c r="A6" s="1" t="s">
        <v>37</v>
      </c>
      <c r="B6" s="2">
        <f>B2+B3+B4</f>
        <v>2097.3399999999997</v>
      </c>
    </row>
    <row r="7" spans="1:3" x14ac:dyDescent="0.3">
      <c r="A7" s="12"/>
      <c r="B7" s="13"/>
    </row>
    <row r="8" spans="1:3" x14ac:dyDescent="0.3">
      <c r="A8" s="138" t="s">
        <v>39</v>
      </c>
      <c r="B8" s="139"/>
    </row>
    <row r="9" spans="1:3" x14ac:dyDescent="0.3">
      <c r="A9" s="37" t="s">
        <v>0</v>
      </c>
      <c r="B9" s="39">
        <v>0</v>
      </c>
    </row>
    <row r="10" spans="1:3" x14ac:dyDescent="0.3">
      <c r="A10" s="37" t="s">
        <v>1</v>
      </c>
      <c r="B10" s="39">
        <v>0</v>
      </c>
    </row>
    <row r="11" spans="1:3" x14ac:dyDescent="0.3">
      <c r="A11" s="37" t="s">
        <v>68</v>
      </c>
      <c r="B11" s="39">
        <v>0</v>
      </c>
    </row>
    <row r="12" spans="1:3" x14ac:dyDescent="0.3">
      <c r="A12" s="37" t="s">
        <v>3</v>
      </c>
      <c r="B12" s="39">
        <v>0</v>
      </c>
    </row>
    <row r="13" spans="1:3" x14ac:dyDescent="0.3">
      <c r="A13" s="37" t="s">
        <v>4</v>
      </c>
      <c r="B13" s="39">
        <v>0</v>
      </c>
    </row>
    <row r="14" spans="1:3" x14ac:dyDescent="0.3">
      <c r="A14" s="37" t="s">
        <v>5</v>
      </c>
      <c r="B14" s="39">
        <v>0</v>
      </c>
    </row>
    <row r="15" spans="1:3" x14ac:dyDescent="0.3">
      <c r="A15" s="37" t="s">
        <v>6</v>
      </c>
      <c r="B15" s="39">
        <v>0</v>
      </c>
    </row>
    <row r="16" spans="1:3" x14ac:dyDescent="0.3">
      <c r="A16" s="37" t="s">
        <v>7</v>
      </c>
      <c r="B16" s="39">
        <v>0</v>
      </c>
      <c r="C16" s="64"/>
    </row>
    <row r="17" spans="1:9" x14ac:dyDescent="0.3">
      <c r="A17" s="37" t="s">
        <v>87</v>
      </c>
      <c r="B17" s="39">
        <v>0</v>
      </c>
    </row>
    <row r="18" spans="1:9" x14ac:dyDescent="0.3">
      <c r="A18" s="37" t="s">
        <v>8</v>
      </c>
      <c r="B18" s="39">
        <v>0</v>
      </c>
      <c r="G18" s="62"/>
      <c r="H18" s="62"/>
      <c r="I18" s="65"/>
    </row>
    <row r="19" spans="1:9" x14ac:dyDescent="0.3">
      <c r="A19" s="37" t="s">
        <v>69</v>
      </c>
      <c r="B19" s="39">
        <v>0</v>
      </c>
      <c r="G19" s="62"/>
      <c r="H19" s="62"/>
      <c r="I19" s="65"/>
    </row>
    <row r="20" spans="1:9" x14ac:dyDescent="0.3">
      <c r="A20" s="37" t="s">
        <v>10</v>
      </c>
      <c r="B20" s="39">
        <v>0</v>
      </c>
      <c r="G20" s="62"/>
      <c r="H20" s="62"/>
      <c r="I20" s="65"/>
    </row>
    <row r="21" spans="1:9" x14ac:dyDescent="0.3">
      <c r="A21" s="37" t="s">
        <v>11</v>
      </c>
      <c r="B21" s="39">
        <v>0</v>
      </c>
      <c r="G21" s="62"/>
      <c r="H21" s="62"/>
      <c r="I21" s="65"/>
    </row>
    <row r="22" spans="1:9" x14ac:dyDescent="0.3">
      <c r="A22" s="37" t="s">
        <v>12</v>
      </c>
      <c r="B22" s="39">
        <v>0</v>
      </c>
      <c r="G22" s="62"/>
      <c r="H22" s="62"/>
      <c r="I22" s="65"/>
    </row>
    <row r="23" spans="1:9" x14ac:dyDescent="0.3">
      <c r="A23" s="37" t="s">
        <v>13</v>
      </c>
      <c r="B23" s="39">
        <v>0</v>
      </c>
      <c r="G23" s="62"/>
      <c r="H23" s="62"/>
      <c r="I23" s="65"/>
    </row>
    <row r="24" spans="1:9" x14ac:dyDescent="0.3">
      <c r="A24" s="37" t="s">
        <v>14</v>
      </c>
      <c r="B24" s="39">
        <v>0</v>
      </c>
      <c r="C24" s="64"/>
      <c r="G24" s="62"/>
      <c r="H24" s="62"/>
      <c r="I24" s="25"/>
    </row>
    <row r="25" spans="1:9" x14ac:dyDescent="0.3">
      <c r="A25" s="37" t="s">
        <v>15</v>
      </c>
      <c r="B25" s="39">
        <v>0</v>
      </c>
      <c r="G25" s="62"/>
      <c r="H25" s="62"/>
      <c r="I25" s="25"/>
    </row>
    <row r="26" spans="1:9" x14ac:dyDescent="0.3">
      <c r="A26" s="38" t="s">
        <v>16</v>
      </c>
      <c r="B26" s="39">
        <v>0</v>
      </c>
      <c r="G26" s="62"/>
      <c r="H26" s="62"/>
      <c r="I26" s="25"/>
    </row>
    <row r="27" spans="1:9" x14ac:dyDescent="0.3">
      <c r="A27" s="37" t="s">
        <v>70</v>
      </c>
      <c r="B27" s="39">
        <v>0</v>
      </c>
      <c r="G27" s="62"/>
      <c r="H27" s="62"/>
      <c r="I27" s="25"/>
    </row>
    <row r="28" spans="1:9" x14ac:dyDescent="0.3">
      <c r="A28" s="37" t="s">
        <v>18</v>
      </c>
      <c r="B28" s="39">
        <v>0</v>
      </c>
      <c r="G28" s="62"/>
      <c r="H28" s="62"/>
      <c r="I28" s="65"/>
    </row>
    <row r="29" spans="1:9" x14ac:dyDescent="0.3">
      <c r="A29" s="37" t="s">
        <v>71</v>
      </c>
      <c r="B29" s="39">
        <v>67.75</v>
      </c>
      <c r="G29" s="62"/>
      <c r="H29" s="62"/>
      <c r="I29" s="65"/>
    </row>
    <row r="30" spans="1:9" x14ac:dyDescent="0.3">
      <c r="A30" s="37" t="s">
        <v>20</v>
      </c>
      <c r="B30" s="39">
        <v>0</v>
      </c>
      <c r="G30" s="62"/>
      <c r="H30" s="62"/>
      <c r="I30" s="25"/>
    </row>
    <row r="31" spans="1:9" x14ac:dyDescent="0.3">
      <c r="A31" s="37" t="s">
        <v>21</v>
      </c>
      <c r="B31" s="39">
        <v>0</v>
      </c>
      <c r="G31" s="62"/>
      <c r="H31" s="62"/>
      <c r="I31" s="25"/>
    </row>
    <row r="32" spans="1:9" x14ac:dyDescent="0.3">
      <c r="A32" s="41"/>
      <c r="B32" s="39"/>
      <c r="G32" s="62"/>
      <c r="H32" s="62"/>
      <c r="I32" s="25"/>
    </row>
    <row r="33" spans="1:9" x14ac:dyDescent="0.3">
      <c r="A33" s="40" t="s">
        <v>72</v>
      </c>
      <c r="B33" s="3">
        <v>0</v>
      </c>
      <c r="G33" s="62"/>
      <c r="H33" s="62"/>
      <c r="I33" s="25"/>
    </row>
    <row r="34" spans="1:9" x14ac:dyDescent="0.3">
      <c r="A34" s="40" t="s">
        <v>28</v>
      </c>
      <c r="B34" s="3">
        <v>689.11</v>
      </c>
      <c r="G34" s="62"/>
      <c r="H34" s="62"/>
      <c r="I34" s="65"/>
    </row>
    <row r="35" spans="1:9" x14ac:dyDescent="0.3">
      <c r="A35" s="40" t="s">
        <v>73</v>
      </c>
      <c r="B35" s="3">
        <v>0</v>
      </c>
      <c r="G35" s="62"/>
      <c r="H35" s="62"/>
      <c r="I35" s="25"/>
    </row>
    <row r="36" spans="1:9" x14ac:dyDescent="0.3">
      <c r="A36" s="40" t="s">
        <v>74</v>
      </c>
      <c r="B36" s="3">
        <v>0</v>
      </c>
      <c r="I36" s="25"/>
    </row>
    <row r="37" spans="1:9" x14ac:dyDescent="0.3">
      <c r="A37" s="40" t="s">
        <v>55</v>
      </c>
      <c r="B37" s="3">
        <v>0</v>
      </c>
      <c r="I37" s="25"/>
    </row>
    <row r="38" spans="1:9" x14ac:dyDescent="0.3">
      <c r="A38" s="41"/>
      <c r="B38" s="3"/>
      <c r="I38" s="25"/>
    </row>
    <row r="39" spans="1:9" ht="15" thickBot="1" x14ac:dyDescent="0.35">
      <c r="A39" s="93" t="s">
        <v>26</v>
      </c>
      <c r="B39" s="11">
        <f>SUM(B9:B37)</f>
        <v>756.86</v>
      </c>
      <c r="I39" s="25"/>
    </row>
    <row r="40" spans="1:9" x14ac:dyDescent="0.3">
      <c r="A40" s="41"/>
      <c r="B40" s="27"/>
      <c r="E40" s="18" t="s">
        <v>40</v>
      </c>
      <c r="F40" s="18" t="s">
        <v>46</v>
      </c>
      <c r="G40" s="18" t="s">
        <v>47</v>
      </c>
      <c r="I40" s="25"/>
    </row>
    <row r="41" spans="1:9" x14ac:dyDescent="0.3">
      <c r="A41" s="94" t="s">
        <v>27</v>
      </c>
      <c r="B41" s="8"/>
      <c r="E41" s="20" t="s">
        <v>41</v>
      </c>
      <c r="F41" s="17">
        <v>689.11</v>
      </c>
      <c r="G41" s="17"/>
    </row>
    <row r="42" spans="1:9" x14ac:dyDescent="0.3">
      <c r="A42" s="95" t="s">
        <v>28</v>
      </c>
      <c r="B42" s="3">
        <v>748.03</v>
      </c>
      <c r="E42" s="21" t="s">
        <v>50</v>
      </c>
      <c r="F42" s="17"/>
      <c r="G42" s="17">
        <v>0</v>
      </c>
    </row>
    <row r="43" spans="1:9" x14ac:dyDescent="0.3">
      <c r="A43" s="95" t="s">
        <v>81</v>
      </c>
      <c r="B43" s="3">
        <v>26.76</v>
      </c>
      <c r="E43" s="19" t="s">
        <v>48</v>
      </c>
      <c r="F43" s="17"/>
      <c r="G43" s="17">
        <v>0</v>
      </c>
    </row>
    <row r="44" spans="1:9" x14ac:dyDescent="0.3">
      <c r="A44" s="95" t="s">
        <v>82</v>
      </c>
      <c r="B44" s="3">
        <v>0</v>
      </c>
      <c r="E44" s="19" t="s">
        <v>43</v>
      </c>
      <c r="F44" s="17"/>
      <c r="G44" s="17">
        <v>0</v>
      </c>
    </row>
    <row r="45" spans="1:9" ht="15" thickBot="1" x14ac:dyDescent="0.35">
      <c r="A45" s="95" t="s">
        <v>24</v>
      </c>
      <c r="B45" s="3">
        <v>0</v>
      </c>
      <c r="E45" s="19" t="s">
        <v>44</v>
      </c>
      <c r="F45" s="17"/>
      <c r="G45" s="17">
        <v>0</v>
      </c>
    </row>
    <row r="46" spans="1:9" x14ac:dyDescent="0.3">
      <c r="A46" s="95" t="s">
        <v>22</v>
      </c>
      <c r="B46" s="3">
        <v>0</v>
      </c>
      <c r="E46" s="19" t="s">
        <v>45</v>
      </c>
      <c r="F46" s="17"/>
      <c r="G46" s="17">
        <v>0</v>
      </c>
      <c r="H46" s="15" t="s">
        <v>42</v>
      </c>
      <c r="I46" s="15" t="s">
        <v>52</v>
      </c>
    </row>
    <row r="47" spans="1:9" x14ac:dyDescent="0.3">
      <c r="A47" s="95" t="s">
        <v>29</v>
      </c>
      <c r="B47" s="3">
        <v>0</v>
      </c>
      <c r="E47" s="16" t="s">
        <v>49</v>
      </c>
      <c r="F47" s="17"/>
      <c r="G47" s="17">
        <v>748.03</v>
      </c>
      <c r="H47" s="17"/>
      <c r="I47" s="22">
        <f>G47-H47</f>
        <v>748.03</v>
      </c>
    </row>
    <row r="48" spans="1:9" x14ac:dyDescent="0.3">
      <c r="A48" s="95" t="s">
        <v>30</v>
      </c>
      <c r="B48" s="3">
        <v>0</v>
      </c>
    </row>
    <row r="49" spans="1:4" x14ac:dyDescent="0.3">
      <c r="A49" s="95" t="s">
        <v>31</v>
      </c>
      <c r="B49" s="3">
        <v>0</v>
      </c>
    </row>
    <row r="50" spans="1:4" x14ac:dyDescent="0.3">
      <c r="A50" s="95" t="s">
        <v>32</v>
      </c>
      <c r="B50" s="3">
        <v>0</v>
      </c>
    </row>
    <row r="51" spans="1:4" x14ac:dyDescent="0.3">
      <c r="A51" s="94" t="s">
        <v>33</v>
      </c>
      <c r="B51" s="29">
        <f>SUM(B42:B50)</f>
        <v>774.79</v>
      </c>
    </row>
    <row r="52" spans="1:4" x14ac:dyDescent="0.3">
      <c r="A52" s="41"/>
      <c r="B52" s="27"/>
      <c r="D52" s="25"/>
    </row>
    <row r="53" spans="1:4" x14ac:dyDescent="0.3">
      <c r="A53" s="96" t="s">
        <v>34</v>
      </c>
      <c r="B53" s="28">
        <f>B5+B39-B51</f>
        <v>2064.41</v>
      </c>
    </row>
    <row r="54" spans="1:4" ht="15.6" x14ac:dyDescent="0.3">
      <c r="A54" s="10" t="s">
        <v>85</v>
      </c>
      <c r="B54" s="30">
        <f>B39-B37</f>
        <v>756.86</v>
      </c>
    </row>
  </sheetData>
  <mergeCells count="2">
    <mergeCell ref="A1:B1"/>
    <mergeCell ref="A8:B8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Running totals</vt:lpstr>
      <vt:lpstr>January 20</vt:lpstr>
      <vt:lpstr>February 20</vt:lpstr>
      <vt:lpstr>March 20</vt:lpstr>
      <vt:lpstr>April 20</vt:lpstr>
      <vt:lpstr>May 20</vt:lpstr>
      <vt:lpstr>June 20</vt:lpstr>
      <vt:lpstr>July 20</vt:lpstr>
      <vt:lpstr>August 20</vt:lpstr>
      <vt:lpstr>September 20</vt:lpstr>
      <vt:lpstr>October 20</vt:lpstr>
      <vt:lpstr>November 20</vt:lpstr>
      <vt:lpstr>December 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Shawn Hanselman</dc:creator>
  <cp:lastModifiedBy>Dave Arnold</cp:lastModifiedBy>
  <cp:lastPrinted>2020-06-07T17:09:20Z</cp:lastPrinted>
  <dcterms:created xsi:type="dcterms:W3CDTF">2019-04-02T16:55:10Z</dcterms:created>
  <dcterms:modified xsi:type="dcterms:W3CDTF">2020-12-26T16:36:04Z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alidSession">
    <vt:lpwstr>False</vt:lpwstr>
  </property>
</Properties>
</file>